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H25" i="1" l="1"/>
  <c r="C30" i="1"/>
  <c r="D21" i="1"/>
  <c r="E21" i="1"/>
  <c r="F25" i="1" l="1"/>
  <c r="G15" i="1" s="1"/>
  <c r="F24" i="1"/>
  <c r="G24" i="1" s="1"/>
  <c r="F15" i="1"/>
  <c r="E14" i="1" l="1"/>
  <c r="D34" i="1" l="1"/>
  <c r="E13" i="1"/>
  <c r="F13" i="1" s="1"/>
  <c r="E23" i="1"/>
  <c r="F23" i="1" s="1"/>
  <c r="E22" i="1"/>
  <c r="F22" i="1" s="1"/>
  <c r="E20" i="1"/>
  <c r="F20" i="1" s="1"/>
  <c r="E19" i="1"/>
  <c r="F19" i="1" s="1"/>
  <c r="E18" i="1"/>
  <c r="F18" i="1" s="1"/>
  <c r="E17" i="1"/>
  <c r="F17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E25" i="1" s="1"/>
  <c r="F4" i="1" l="1"/>
  <c r="C31" i="1" l="1"/>
  <c r="C33" i="1"/>
  <c r="C32" i="1"/>
  <c r="C34" i="1" l="1"/>
</calcChain>
</file>

<file path=xl/sharedStrings.xml><?xml version="1.0" encoding="utf-8"?>
<sst xmlns="http://schemas.openxmlformats.org/spreadsheetml/2006/main" count="34" uniqueCount="34">
  <si>
    <t>Désignation</t>
  </si>
  <si>
    <t>Quantité</t>
  </si>
  <si>
    <t>Total Fcfa</t>
  </si>
  <si>
    <t>Total Euros</t>
  </si>
  <si>
    <t>Investissement</t>
  </si>
  <si>
    <t>Formations</t>
  </si>
  <si>
    <t>Fosses et latrines</t>
  </si>
  <si>
    <t>Pompes à motricité humaine</t>
  </si>
  <si>
    <t>Adduction d'eau</t>
  </si>
  <si>
    <t>Jardinier pépinière</t>
  </si>
  <si>
    <t>Semence et matériel</t>
  </si>
  <si>
    <t>Programme sensibilisation</t>
  </si>
  <si>
    <t>Pavage rue</t>
  </si>
  <si>
    <t>Étude pour les mares</t>
  </si>
  <si>
    <t>Comblement de mares</t>
  </si>
  <si>
    <t>Fonctionnement</t>
  </si>
  <si>
    <t>Déplacement, bureautique, communication</t>
  </si>
  <si>
    <t>Agent de supervision (mois)</t>
  </si>
  <si>
    <t>Per diem services techniques (j)</t>
  </si>
  <si>
    <t>Missions de France</t>
  </si>
  <si>
    <t>Valorisation bénévolat (jours)</t>
  </si>
  <si>
    <t>Total général</t>
  </si>
  <si>
    <t>Plan de financement</t>
  </si>
  <si>
    <t>Agence de l'eau</t>
  </si>
  <si>
    <t>Chlorophylle</t>
  </si>
  <si>
    <t>Total</t>
  </si>
  <si>
    <t>Prix unitaire Fcfa</t>
  </si>
  <si>
    <t>Centre de stockage des déchets dangeureux</t>
  </si>
  <si>
    <t>Sous-total Investissmeent</t>
  </si>
  <si>
    <t>Sous-total Fonctionnement</t>
  </si>
  <si>
    <t>Agent technique de la mairie</t>
  </si>
  <si>
    <t>Local + moto</t>
  </si>
  <si>
    <t>Région ALPC</t>
  </si>
  <si>
    <t>Mairie d'In Gall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</si>
</sst>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\€_-;\-* #,##0.00,\€_-;_-* \-??&quot; €&quot;_-;_-@_-"/>
    <numFmt numFmtId="165" formatCode="#,##0\ [$€-40C];[Red]\-#,##0\ [$€-40C]"/>
  </numFmts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0" fontId="0" fillId="0" borderId="2" xfId="0" applyBorder="1"/>
    <xf numFmtId="165" fontId="0" fillId="0" borderId="2" xfId="1" applyNumberFormat="1" applyFont="1" applyBorder="1" applyAlignment="1" applyProtection="1"/>
    <xf numFmtId="165" fontId="5" fillId="0" borderId="2" xfId="1" applyNumberFormat="1" applyFont="1" applyBorder="1" applyAlignment="1" applyProtection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165" fontId="3" fillId="4" borderId="1" xfId="1" applyNumberFormat="1" applyFont="1" applyFill="1" applyBorder="1" applyAlignment="1" applyProtection="1">
      <alignment horizontal="right" vertical="center" wrapText="1"/>
    </xf>
    <xf numFmtId="9" fontId="0" fillId="0" borderId="0" xfId="2" applyFont="1"/>
    <xf numFmtId="0" fontId="7" fillId="3" borderId="1" xfId="0" applyFont="1" applyFill="1" applyBorder="1" applyAlignment="1">
      <alignment vertical="center" wrapText="1"/>
    </xf>
    <xf numFmtId="165" fontId="0" fillId="0" borderId="0" xfId="0" applyNumberFormat="1"/>
    <xf numFmtId="9" fontId="0" fillId="0" borderId="2" xfId="0" applyNumberFormat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topLeftCell="A22" zoomScale="120" zoomScaleNormal="120" workbookViewId="0">
      <selection activeCell="D29" sqref="D29:D34"/>
    </sheetView>
  </sheetViews>
  <sheetFormatPr baseColWidth="10" defaultColWidth="9.140625" defaultRowHeight="15" x14ac:dyDescent="0.25"/>
  <cols>
    <col min="1" max="1" width="4.85546875"/>
    <col min="2" max="2" width="39.85546875" customWidth="1"/>
    <col min="4" max="4" width="10.85546875"/>
    <col min="5" max="5" width="12.7109375" bestFit="1" customWidth="1"/>
    <col min="6" max="6" width="13.5703125" customWidth="1"/>
    <col min="7" max="7" width="4.85546875" bestFit="1" customWidth="1"/>
    <col min="8" max="1025" width="10.5703125"/>
  </cols>
  <sheetData>
    <row r="2" spans="2:7" ht="38.25" x14ac:dyDescent="0.25">
      <c r="B2" s="1" t="s">
        <v>0</v>
      </c>
      <c r="C2" s="1" t="s">
        <v>1</v>
      </c>
      <c r="D2" s="1" t="s">
        <v>26</v>
      </c>
      <c r="E2" s="1" t="s">
        <v>2</v>
      </c>
      <c r="F2" s="1" t="s">
        <v>3</v>
      </c>
    </row>
    <row r="3" spans="2:7" ht="15.75" x14ac:dyDescent="0.25">
      <c r="B3" s="2" t="s">
        <v>4</v>
      </c>
      <c r="C3" s="3"/>
      <c r="D3" s="3"/>
      <c r="E3" s="3"/>
      <c r="F3" s="3"/>
    </row>
    <row r="4" spans="2:7" x14ac:dyDescent="0.25">
      <c r="B4" s="4" t="s">
        <v>5</v>
      </c>
      <c r="C4" s="5">
        <v>2</v>
      </c>
      <c r="D4" s="6">
        <v>250000</v>
      </c>
      <c r="E4" s="6">
        <f t="shared" ref="E4:E13" si="0">C4*D4</f>
        <v>500000</v>
      </c>
      <c r="F4" s="7">
        <f t="shared" ref="F4:F13" si="1">E4/656</f>
        <v>762.19512195121956</v>
      </c>
    </row>
    <row r="5" spans="2:7" x14ac:dyDescent="0.25">
      <c r="B5" s="4" t="s">
        <v>6</v>
      </c>
      <c r="C5" s="5">
        <v>150</v>
      </c>
      <c r="D5" s="6">
        <v>70000</v>
      </c>
      <c r="E5" s="6">
        <f t="shared" si="0"/>
        <v>10500000</v>
      </c>
      <c r="F5" s="7">
        <f t="shared" si="1"/>
        <v>16006.09756097561</v>
      </c>
    </row>
    <row r="6" spans="2:7" x14ac:dyDescent="0.25">
      <c r="B6" s="4" t="s">
        <v>7</v>
      </c>
      <c r="C6" s="5">
        <v>1</v>
      </c>
      <c r="D6" s="6">
        <v>1500000</v>
      </c>
      <c r="E6" s="6">
        <f t="shared" si="0"/>
        <v>1500000</v>
      </c>
      <c r="F6" s="7">
        <f t="shared" si="1"/>
        <v>2286.5853658536585</v>
      </c>
    </row>
    <row r="7" spans="2:7" x14ac:dyDescent="0.25">
      <c r="B7" s="4" t="s">
        <v>8</v>
      </c>
      <c r="C7" s="5">
        <v>5</v>
      </c>
      <c r="D7" s="6">
        <v>200000</v>
      </c>
      <c r="E7" s="6">
        <f t="shared" si="0"/>
        <v>1000000</v>
      </c>
      <c r="F7" s="7">
        <f t="shared" si="1"/>
        <v>1524.3902439024391</v>
      </c>
    </row>
    <row r="8" spans="2:7" x14ac:dyDescent="0.25">
      <c r="B8" s="4" t="s">
        <v>9</v>
      </c>
      <c r="C8" s="5">
        <v>24</v>
      </c>
      <c r="D8" s="6">
        <v>20000</v>
      </c>
      <c r="E8" s="6">
        <f t="shared" si="0"/>
        <v>480000</v>
      </c>
      <c r="F8" s="7">
        <f t="shared" si="1"/>
        <v>731.70731707317077</v>
      </c>
    </row>
    <row r="9" spans="2:7" x14ac:dyDescent="0.25">
      <c r="B9" s="4" t="s">
        <v>10</v>
      </c>
      <c r="C9" s="6">
        <v>500</v>
      </c>
      <c r="D9" s="6">
        <v>2000</v>
      </c>
      <c r="E9" s="6">
        <f t="shared" si="0"/>
        <v>1000000</v>
      </c>
      <c r="F9" s="7">
        <f t="shared" si="1"/>
        <v>1524.3902439024391</v>
      </c>
    </row>
    <row r="10" spans="2:7" x14ac:dyDescent="0.25">
      <c r="B10" s="4" t="s">
        <v>11</v>
      </c>
      <c r="C10" s="5">
        <v>24</v>
      </c>
      <c r="D10" s="6">
        <v>30000</v>
      </c>
      <c r="E10" s="6">
        <f t="shared" si="0"/>
        <v>720000</v>
      </c>
      <c r="F10" s="7">
        <f t="shared" si="1"/>
        <v>1097.560975609756</v>
      </c>
    </row>
    <row r="11" spans="2:7" x14ac:dyDescent="0.25">
      <c r="B11" s="4" t="s">
        <v>12</v>
      </c>
      <c r="C11" s="6">
        <v>500</v>
      </c>
      <c r="D11" s="6">
        <v>20000</v>
      </c>
      <c r="E11" s="6">
        <f t="shared" si="0"/>
        <v>10000000</v>
      </c>
      <c r="F11" s="7">
        <f t="shared" si="1"/>
        <v>15243.90243902439</v>
      </c>
    </row>
    <row r="12" spans="2:7" x14ac:dyDescent="0.25">
      <c r="B12" s="4" t="s">
        <v>13</v>
      </c>
      <c r="C12" s="5">
        <v>1</v>
      </c>
      <c r="D12" s="6">
        <v>4000000</v>
      </c>
      <c r="E12" s="6">
        <f t="shared" si="0"/>
        <v>4000000</v>
      </c>
      <c r="F12" s="7">
        <f t="shared" si="1"/>
        <v>6097.5609756097565</v>
      </c>
    </row>
    <row r="13" spans="2:7" x14ac:dyDescent="0.25">
      <c r="B13" s="4" t="s">
        <v>14</v>
      </c>
      <c r="C13" s="5">
        <v>5</v>
      </c>
      <c r="D13" s="6">
        <v>3000000</v>
      </c>
      <c r="E13" s="6">
        <f t="shared" si="0"/>
        <v>15000000</v>
      </c>
      <c r="F13" s="7">
        <f t="shared" si="1"/>
        <v>22865.853658536584</v>
      </c>
    </row>
    <row r="14" spans="2:7" x14ac:dyDescent="0.25">
      <c r="B14" s="4" t="s">
        <v>27</v>
      </c>
      <c r="C14" s="5">
        <v>1</v>
      </c>
      <c r="D14" s="6"/>
      <c r="E14" s="6">
        <f>F14*656</f>
        <v>2624000</v>
      </c>
      <c r="F14" s="7">
        <v>4000</v>
      </c>
    </row>
    <row r="15" spans="2:7" x14ac:dyDescent="0.25">
      <c r="B15" s="16" t="s">
        <v>28</v>
      </c>
      <c r="C15" s="17"/>
      <c r="D15" s="18"/>
      <c r="E15" s="18"/>
      <c r="F15" s="19">
        <f>SUM(F4:F14)</f>
        <v>72140.243902439019</v>
      </c>
      <c r="G15" s="20">
        <f>F15/F25</f>
        <v>0.77963756177924226</v>
      </c>
    </row>
    <row r="16" spans="2:7" ht="15.75" x14ac:dyDescent="0.25">
      <c r="B16" s="2" t="s">
        <v>15</v>
      </c>
      <c r="C16" s="3"/>
      <c r="D16" s="3"/>
      <c r="E16" s="6"/>
      <c r="F16" s="7"/>
    </row>
    <row r="17" spans="2:8" x14ac:dyDescent="0.25">
      <c r="B17" s="4" t="s">
        <v>16</v>
      </c>
      <c r="C17" s="5">
        <v>24</v>
      </c>
      <c r="D17" s="6">
        <v>30000</v>
      </c>
      <c r="E17" s="6">
        <f>C17*D17</f>
        <v>720000</v>
      </c>
      <c r="F17" s="7">
        <f>E17/656</f>
        <v>1097.560975609756</v>
      </c>
    </row>
    <row r="18" spans="2:8" x14ac:dyDescent="0.25">
      <c r="B18" s="21" t="s">
        <v>17</v>
      </c>
      <c r="C18" s="5">
        <v>24</v>
      </c>
      <c r="D18" s="6">
        <v>150000</v>
      </c>
      <c r="E18" s="6">
        <f>C18*D18</f>
        <v>3600000</v>
      </c>
      <c r="F18" s="7">
        <f>E18/656</f>
        <v>5487.8048780487807</v>
      </c>
    </row>
    <row r="19" spans="2:8" x14ac:dyDescent="0.25">
      <c r="B19" s="21" t="s">
        <v>30</v>
      </c>
      <c r="C19" s="5">
        <v>24</v>
      </c>
      <c r="D19" s="6">
        <v>75000</v>
      </c>
      <c r="E19" s="6">
        <f>C19*D19</f>
        <v>1800000</v>
      </c>
      <c r="F19" s="7">
        <f>E19/656</f>
        <v>2743.9024390243903</v>
      </c>
    </row>
    <row r="20" spans="2:8" x14ac:dyDescent="0.25">
      <c r="B20" s="21" t="s">
        <v>18</v>
      </c>
      <c r="C20" s="5">
        <v>20</v>
      </c>
      <c r="D20" s="6">
        <v>5000</v>
      </c>
      <c r="E20" s="6">
        <f>C20*D20</f>
        <v>100000</v>
      </c>
      <c r="F20" s="7">
        <f>E20/656</f>
        <v>152.4390243902439</v>
      </c>
    </row>
    <row r="21" spans="2:8" ht="15.75" x14ac:dyDescent="0.25">
      <c r="B21" s="21" t="s">
        <v>31</v>
      </c>
      <c r="C21" s="3">
        <v>1</v>
      </c>
      <c r="D21" s="6">
        <f>F21*656</f>
        <v>656000</v>
      </c>
      <c r="E21" s="6">
        <f>F21*656</f>
        <v>656000</v>
      </c>
      <c r="F21" s="7">
        <v>1000</v>
      </c>
    </row>
    <row r="22" spans="2:8" x14ac:dyDescent="0.25">
      <c r="B22" s="4" t="s">
        <v>19</v>
      </c>
      <c r="C22" s="5">
        <v>2</v>
      </c>
      <c r="D22" s="6">
        <v>2000000</v>
      </c>
      <c r="E22" s="6">
        <f>C22*D22</f>
        <v>4000000</v>
      </c>
      <c r="F22" s="7">
        <f>E22/656</f>
        <v>6097.5609756097565</v>
      </c>
    </row>
    <row r="23" spans="2:8" x14ac:dyDescent="0.25">
      <c r="B23" s="4" t="s">
        <v>20</v>
      </c>
      <c r="C23" s="5">
        <v>50</v>
      </c>
      <c r="D23" s="6">
        <v>50000</v>
      </c>
      <c r="E23" s="6">
        <f>C23*D23</f>
        <v>2500000</v>
      </c>
      <c r="F23" s="7">
        <f>E23/656</f>
        <v>3810.9756097560976</v>
      </c>
    </row>
    <row r="24" spans="2:8" x14ac:dyDescent="0.25">
      <c r="B24" s="16" t="s">
        <v>29</v>
      </c>
      <c r="C24" s="17"/>
      <c r="D24" s="18"/>
      <c r="E24" s="18"/>
      <c r="F24" s="19">
        <f>SUM(F17:F23)</f>
        <v>20390.243902439026</v>
      </c>
      <c r="G24" s="20">
        <f>F24/F25</f>
        <v>0.22036243822075788</v>
      </c>
    </row>
    <row r="25" spans="2:8" ht="15.75" x14ac:dyDescent="0.25">
      <c r="B25" s="8" t="s">
        <v>21</v>
      </c>
      <c r="C25" s="9"/>
      <c r="D25" s="9"/>
      <c r="E25" s="10">
        <f>SUM(E3:E23)</f>
        <v>60700000</v>
      </c>
      <c r="F25" s="11">
        <f>SUM(F3:F14)+SUM(F17:F23)</f>
        <v>92530.487804878037</v>
      </c>
      <c r="H25" s="22">
        <f>F25-F23-F21</f>
        <v>87719.512195121933</v>
      </c>
    </row>
    <row r="29" spans="2:8" x14ac:dyDescent="0.25">
      <c r="B29" s="12" t="s">
        <v>22</v>
      </c>
      <c r="C29" s="13"/>
      <c r="D29" s="13"/>
    </row>
    <row r="30" spans="2:8" x14ac:dyDescent="0.25">
      <c r="B30" s="13" t="s">
        <v>23</v>
      </c>
      <c r="C30" s="14">
        <f>D30*$F$25</f>
        <v>55518.292682926818</v>
      </c>
      <c r="D30" s="23">
        <v>0.6</v>
      </c>
    </row>
    <row r="31" spans="2:8" x14ac:dyDescent="0.25">
      <c r="B31" s="13" t="s">
        <v>24</v>
      </c>
      <c r="C31" s="14">
        <f t="shared" ref="C31:C33" si="2">D31*$F$25</f>
        <v>4626.5243902439024</v>
      </c>
      <c r="D31" s="23">
        <v>0.05</v>
      </c>
    </row>
    <row r="32" spans="2:8" x14ac:dyDescent="0.25">
      <c r="B32" s="13" t="s">
        <v>33</v>
      </c>
      <c r="C32" s="14">
        <f t="shared" si="2"/>
        <v>13879.573170731705</v>
      </c>
      <c r="D32" s="23">
        <v>0.15</v>
      </c>
    </row>
    <row r="33" spans="2:4" x14ac:dyDescent="0.25">
      <c r="B33" s="13" t="s">
        <v>32</v>
      </c>
      <c r="C33" s="14">
        <f t="shared" si="2"/>
        <v>18506.09756097561</v>
      </c>
      <c r="D33" s="23">
        <v>0.2</v>
      </c>
    </row>
    <row r="34" spans="2:4" x14ac:dyDescent="0.25">
      <c r="B34" s="12" t="s">
        <v>25</v>
      </c>
      <c r="C34" s="15">
        <f>SUM(C30:C33)</f>
        <v>92530.487804878037</v>
      </c>
      <c r="D34" s="23">
        <f>SUM(D30:D33)</f>
        <v>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jarryl</dc:creator>
  <cp:lastModifiedBy>jarryl</cp:lastModifiedBy>
  <cp:revision>0</cp:revision>
  <dcterms:created xsi:type="dcterms:W3CDTF">2015-02-24T15:48:12Z</dcterms:created>
  <dcterms:modified xsi:type="dcterms:W3CDTF">2016-02-12T16:10:50Z</dcterms:modified>
  <dc:language>fr-FR</dc:language>
</cp:coreProperties>
</file>