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2017-2019" sheetId="1" state="visible" r:id="rId2"/>
    <sheet name="2020" sheetId="2" state="visible" r:id="rId3"/>
    <sheet name="Feuil2" sheetId="3" state="visible" r:id="rId4"/>
  </sheets>
  <definedNames>
    <definedName function="false" hidden="false" localSheetId="0" name="_GoBack" vbProcedure="false">'2017-2019'!$B$257</definedName>
  </definedNames>
  <calcPr iterateCount="100" refMode="A1" iterate="false" iterateDelta="0.0001"/>
  <pivotCaches>
    <pivotCache cacheId="1" r:id="rId6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<sst xmlns="http://schemas.openxmlformats.org/spreadsheetml/2006/main" count="678" uniqueCount="209">
  <si>
    <t xml:space="preserve">Fonctionnement</t>
  </si>
  <si>
    <t xml:space="preserve">Investissements</t>
  </si>
  <si>
    <t xml:space="preserve">N°</t>
  </si>
  <si>
    <t xml:space="preserve">dépenses</t>
  </si>
  <si>
    <t xml:space="preserve">date</t>
  </si>
  <si>
    <t xml:space="preserve">Montant Euros</t>
  </si>
  <si>
    <t xml:space="preserve">Montant Fcfa</t>
  </si>
  <si>
    <t xml:space="preserve">Déplacement, bureautique</t>
  </si>
  <si>
    <t xml:space="preserve">Supervision</t>
  </si>
  <si>
    <t xml:space="preserve">Perdiem</t>
  </si>
  <si>
    <t xml:space="preserve">Formation</t>
  </si>
  <si>
    <t xml:space="preserve">Mission</t>
  </si>
  <si>
    <t xml:space="preserve">Fosses et latrines</t>
  </si>
  <si>
    <t xml:space="preserve">Pompes et adduction</t>
  </si>
  <si>
    <t xml:space="preserve">Arbres</t>
  </si>
  <si>
    <t xml:space="preserve">Sensibilisation</t>
  </si>
  <si>
    <t xml:space="preserve">Rues pavées</t>
  </si>
  <si>
    <t xml:space="preserve">Mares</t>
  </si>
  <si>
    <t xml:space="preserve">Stockage déchets</t>
  </si>
  <si>
    <t xml:space="preserve">Ordinateur</t>
  </si>
  <si>
    <t xml:space="preserve">Carburant moto</t>
  </si>
  <si>
    <t xml:space="preserve">Achat mil</t>
  </si>
  <si>
    <t xml:space="preserve">Papeterie</t>
  </si>
  <si>
    <t xml:space="preserve">Fosses septiques</t>
  </si>
  <si>
    <t xml:space="preserve">Agios 2017</t>
  </si>
  <si>
    <t xml:space="preserve">Confection plaque</t>
  </si>
  <si>
    <t xml:space="preserve">Perdiem service technique</t>
  </si>
  <si>
    <t xml:space="preserve">Adduction d'eau</t>
  </si>
  <si>
    <t xml:space="preserve">Formation assistance sociale 1</t>
  </si>
  <si>
    <t xml:space="preserve">Formation assistance sociale 2 </t>
  </si>
  <si>
    <t xml:space="preserve">formation informatique</t>
  </si>
  <si>
    <t xml:space="preserve">Formation hygiène générale 1</t>
  </si>
  <si>
    <t xml:space="preserve">Formation hygiène générale 2</t>
  </si>
  <si>
    <t xml:space="preserve">Participation 3 Août 2017</t>
  </si>
  <si>
    <t xml:space="preserve"> </t>
  </si>
  <si>
    <t xml:space="preserve">Avion Paris-Niamey</t>
  </si>
  <si>
    <t xml:space="preserve">Téléphone</t>
  </si>
  <si>
    <t xml:space="preserve">Avion NY-AZ</t>
  </si>
  <si>
    <t xml:space="preserve">Bagage</t>
  </si>
  <si>
    <t xml:space="preserve">Avion AZ-NY</t>
  </si>
  <si>
    <t xml:space="preserve">Note de frais</t>
  </si>
  <si>
    <t xml:space="preserve">Location véhicule</t>
  </si>
  <si>
    <t xml:space="preserve">Machine sous vide</t>
  </si>
  <si>
    <t xml:space="preserve">Frais de virement</t>
  </si>
  <si>
    <t xml:space="preserve">Achat timbre</t>
  </si>
  <si>
    <t xml:space="preserve">Insertion au journal officiel</t>
  </si>
  <si>
    <t xml:space="preserve">Achat petit matériels</t>
  </si>
  <si>
    <t xml:space="preserve">Billet voyage</t>
  </si>
  <si>
    <t xml:space="preserve">Dispositif lavage des mains</t>
  </si>
  <si>
    <t xml:space="preserve">Branchement eau à l'école</t>
  </si>
  <si>
    <t xml:space="preserve">Etude mare</t>
  </si>
  <si>
    <t xml:space="preserve">Stockage déchet</t>
  </si>
  <si>
    <t xml:space="preserve">Adduction d’eau</t>
  </si>
  <si>
    <t xml:space="preserve">Essence</t>
  </si>
  <si>
    <t xml:space="preserve">Comblement mare</t>
  </si>
  <si>
    <t xml:space="preserve">Latrines</t>
  </si>
  <si>
    <t xml:space="preserve">Rue pavée</t>
  </si>
  <si>
    <t xml:space="preserve">Transport</t>
  </si>
  <si>
    <t xml:space="preserve">fosses septiques</t>
  </si>
  <si>
    <t xml:space="preserve">Étude mare</t>
  </si>
  <si>
    <t xml:space="preserve">Indemnité</t>
  </si>
  <si>
    <t xml:space="preserve">Remblayage</t>
  </si>
  <si>
    <t xml:space="preserve">Agios 2018</t>
  </si>
  <si>
    <t xml:space="preserve">Kaspesky Anti virus</t>
  </si>
  <si>
    <t xml:space="preserve">vidange fosses sceptiques</t>
  </si>
  <si>
    <t xml:space="preserve">adduction main d'œuvre</t>
  </si>
  <si>
    <t xml:space="preserve">achat mil</t>
  </si>
  <si>
    <t xml:space="preserve">salubrité</t>
  </si>
  <si>
    <t xml:space="preserve">Adduction d'eau CSI</t>
  </si>
  <si>
    <t xml:space="preserve">Perdiem formateur covid 19</t>
  </si>
  <si>
    <t xml:space="preserve">Pause café et diné</t>
  </si>
  <si>
    <t xml:space="preserve">Perdiem femmes relais</t>
  </si>
  <si>
    <t xml:space="preserve">Sensibilisation COVID 19</t>
  </si>
  <si>
    <t xml:space="preserve">sensibilisation</t>
  </si>
  <si>
    <t xml:space="preserve">Carburant véhicule</t>
  </si>
  <si>
    <t xml:space="preserve">salubrité mairie</t>
  </si>
  <si>
    <t xml:space="preserve">latrines mairie</t>
  </si>
  <si>
    <t xml:space="preserve">Total Fcfa</t>
  </si>
  <si>
    <t xml:space="preserve">Total Euros</t>
  </si>
  <si>
    <t xml:space="preserve">change euros</t>
  </si>
  <si>
    <t xml:space="preserve">vérification</t>
  </si>
  <si>
    <t xml:space="preserve">Solde</t>
  </si>
  <si>
    <t xml:space="preserve">FCFA</t>
  </si>
  <si>
    <t xml:space="preserve">EURO</t>
  </si>
  <si>
    <t xml:space="preserve">Virements</t>
  </si>
  <si>
    <t xml:space="preserve">Prévisionnel</t>
  </si>
  <si>
    <t xml:space="preserve">Réalisé</t>
  </si>
  <si>
    <t xml:space="preserve">% réalisé</t>
  </si>
  <si>
    <t xml:space="preserve">Date</t>
  </si>
  <si>
    <t xml:space="preserve">Montant</t>
  </si>
  <si>
    <t xml:space="preserve">Agent Mairie</t>
  </si>
  <si>
    <t xml:space="preserve">Local + moto</t>
  </si>
  <si>
    <t xml:space="preserve">France</t>
  </si>
  <si>
    <t xml:space="preserve">Missions</t>
  </si>
  <si>
    <t xml:space="preserve">Bénévolat</t>
  </si>
  <si>
    <t xml:space="preserve">4591 699.00</t>
  </si>
  <si>
    <t xml:space="preserve">Formations</t>
  </si>
  <si>
    <t xml:space="preserve">Investissement</t>
  </si>
  <si>
    <t xml:space="preserve">Fosses latrines</t>
  </si>
  <si>
    <t xml:space="preserve">Adduction</t>
  </si>
  <si>
    <t xml:space="preserve">Total</t>
  </si>
  <si>
    <t xml:space="preserve">Rue pavées</t>
  </si>
  <si>
    <t xml:space="preserve">Déchets</t>
  </si>
  <si>
    <t xml:space="preserve">EUROS</t>
  </si>
  <si>
    <t xml:space="preserve">prévisionnel</t>
  </si>
  <si>
    <t xml:space="preserve">acquis</t>
  </si>
  <si>
    <t xml:space="preserve">versé</t>
  </si>
  <si>
    <t xml:space="preserve">dépensé</t>
  </si>
  <si>
    <t xml:space="preserve">solde sur versé</t>
  </si>
  <si>
    <t xml:space="preserve">Agence de l'eau</t>
  </si>
  <si>
    <t xml:space="preserve">Chlorophylle</t>
  </si>
  <si>
    <t xml:space="preserve">Mairie</t>
  </si>
  <si>
    <t xml:space="preserve">Limoges Métropole</t>
  </si>
  <si>
    <t xml:space="preserve">Région</t>
  </si>
  <si>
    <t xml:space="preserve">BénévoLAt</t>
  </si>
  <si>
    <t xml:space="preserve">La valorisation du bénévolat est effectuée conformément à la note 2007-86 du 3/10/07, qui propose le barème suivant :</t>
  </si>
  <si>
    <t xml:space="preserve">Fonction dirigeant = 5 fois le SMIC augmenté des charges patronales</t>
  </si>
  <si>
    <t xml:space="preserve">Cadres responsables d’activités = 3 fois le SMIC augmenté des charges patronales</t>
  </si>
  <si>
    <t xml:space="preserve">Employés, ouvriers = 1,20 fois le SMIC augmenté des charges patronales</t>
  </si>
  <si>
    <t xml:space="preserve">Taux horaire brut 2017 </t>
  </si>
  <si>
    <t xml:space="preserve">nbr jour travaillé 1 par mois +10 jours misisons septembre</t>
  </si>
  <si>
    <t xml:space="preserve">soit 22 jours en 2017</t>
  </si>
  <si>
    <t xml:space="preserve">Smic 2017 brut = 1480</t>
  </si>
  <si>
    <t xml:space="preserve">soit valorisation bénévolat 2017</t>
  </si>
  <si>
    <t xml:space="preserve">déplacement</t>
  </si>
  <si>
    <t xml:space="preserve">note de frais</t>
  </si>
  <si>
    <t xml:space="preserve">quartier</t>
  </si>
  <si>
    <t xml:space="preserve">Nbr séance</t>
  </si>
  <si>
    <t xml:space="preserve">hommes</t>
  </si>
  <si>
    <t xml:space="preserve">femmes</t>
  </si>
  <si>
    <t xml:space="preserve">thèmes</t>
  </si>
  <si>
    <t xml:space="preserve">Sabon carré</t>
  </si>
  <si>
    <t xml:space="preserve">Qu’est ce que l’anophèle</t>
  </si>
  <si>
    <t xml:space="preserve">Données</t>
  </si>
  <si>
    <t xml:space="preserve">Toudou faisceau</t>
  </si>
  <si>
    <t xml:space="preserve">Prévention du paludisme</t>
  </si>
  <si>
    <t xml:space="preserve">Somme - femmes</t>
  </si>
  <si>
    <t xml:space="preserve">Somme - hommes</t>
  </si>
  <si>
    <t xml:space="preserve">Alkoubla</t>
  </si>
  <si>
    <t xml:space="preserve">Agafaye</t>
  </si>
  <si>
    <t xml:space="preserve">Maternité</t>
  </si>
  <si>
    <t xml:space="preserve">PMI</t>
  </si>
  <si>
    <t xml:space="preserve">Utilisation correcte du M.D.A</t>
  </si>
  <si>
    <t xml:space="preserve">Alkoubla 1</t>
  </si>
  <si>
    <t xml:space="preserve">Lavage des mains au savon</t>
  </si>
  <si>
    <t xml:space="preserve">Alkoubla 2</t>
  </si>
  <si>
    <t xml:space="preserve">Année</t>
  </si>
  <si>
    <t xml:space="preserve">quantité (kg)</t>
  </si>
  <si>
    <t xml:space="preserve">mil (kg)</t>
  </si>
  <si>
    <t xml:space="preserve">nbr collecteur</t>
  </si>
  <si>
    <t xml:space="preserve">Sabon gari</t>
  </si>
  <si>
    <t xml:space="preserve">Vaccination</t>
  </si>
  <si>
    <t xml:space="preserve">Ataram</t>
  </si>
  <si>
    <t xml:space="preserve">Ebrouk</t>
  </si>
  <si>
    <t xml:space="preserve">Salubrité à la maison</t>
  </si>
  <si>
    <t xml:space="preserve">Accouchement à domicile</t>
  </si>
  <si>
    <t xml:space="preserve">Faisceau</t>
  </si>
  <si>
    <t xml:space="preserve">Préparation de SRO à domicile</t>
  </si>
  <si>
    <t xml:space="preserve">Malnutrition</t>
  </si>
  <si>
    <t xml:space="preserve">Total Résultat</t>
  </si>
  <si>
    <t xml:space="preserve">groupe</t>
  </si>
  <si>
    <t xml:space="preserve">Conseils aux femmes enceintes</t>
  </si>
  <si>
    <t xml:space="preserve">Reconnaitre et prévenir la malnutrition</t>
  </si>
  <si>
    <t xml:space="preserve">Inscription des enfants à l’école</t>
  </si>
  <si>
    <t xml:space="preserve">Itirmane</t>
  </si>
  <si>
    <t xml:space="preserve">S’occuper de ses enfants</t>
  </si>
  <si>
    <t xml:space="preserve">PF</t>
  </si>
  <si>
    <t xml:space="preserve">Toudou 1</t>
  </si>
  <si>
    <t xml:space="preserve">alkoubla</t>
  </si>
  <si>
    <t xml:space="preserve">Coqueluche</t>
  </si>
  <si>
    <t xml:space="preserve">P M I</t>
  </si>
  <si>
    <t xml:space="preserve">Méningite</t>
  </si>
  <si>
    <t xml:space="preserve">maternité</t>
  </si>
  <si>
    <t xml:space="preserve">La rougeole</t>
  </si>
  <si>
    <t xml:space="preserve">agafaye</t>
  </si>
  <si>
    <t xml:space="preserve">Accouchement au domicile</t>
  </si>
  <si>
    <t xml:space="preserve">Somme - Nbr séance</t>
  </si>
  <si>
    <t xml:space="preserve">faisceaux</t>
  </si>
  <si>
    <t xml:space="preserve"> Moustiquaires imprégnées</t>
  </si>
  <si>
    <t xml:space="preserve">Rougeole</t>
  </si>
  <si>
    <t xml:space="preserve">Allaitement maternel</t>
  </si>
  <si>
    <t xml:space="preserve">sabon carre</t>
  </si>
  <si>
    <t xml:space="preserve">Sabon carre</t>
  </si>
  <si>
    <t xml:space="preserve">Alkoubla II</t>
  </si>
  <si>
    <t xml:space="preserve">CPN</t>
  </si>
  <si>
    <t xml:space="preserve">Eau potable</t>
  </si>
  <si>
    <t xml:space="preserve">La méningite</t>
  </si>
  <si>
    <t xml:space="preserve">ataram</t>
  </si>
  <si>
    <t xml:space="preserve">Le paludisme</t>
  </si>
  <si>
    <t xml:space="preserve">Paludisme</t>
  </si>
  <si>
    <t xml:space="preserve">Polio et tuberculose</t>
  </si>
  <si>
    <t xml:space="preserve">Toudou I</t>
  </si>
  <si>
    <t xml:space="preserve">Ebrouk I</t>
  </si>
  <si>
    <t xml:space="preserve">P.M.I</t>
  </si>
  <si>
    <t xml:space="preserve">Alkoubla I</t>
  </si>
  <si>
    <t xml:space="preserve">paludisme</t>
  </si>
  <si>
    <t xml:space="preserve">vaccination</t>
  </si>
  <si>
    <t xml:space="preserve">P.F</t>
  </si>
  <si>
    <t xml:space="preserve">Sabon Gari</t>
  </si>
  <si>
    <t xml:space="preserve">Vaccination des femmes enceintes</t>
  </si>
  <si>
    <t xml:space="preserve">Sur les maladies liées à l’eau</t>
  </si>
  <si>
    <t xml:space="preserve">Vaccination des enfants de 0 à 5 ans</t>
  </si>
  <si>
    <t xml:space="preserve">Sur la rougeole</t>
  </si>
  <si>
    <t xml:space="preserve">Agataye</t>
  </si>
  <si>
    <t xml:space="preserve">Sur la méningite</t>
  </si>
  <si>
    <t xml:space="preserve">Sur la malnutrition</t>
  </si>
  <si>
    <t xml:space="preserve">Toudou</t>
  </si>
  <si>
    <t xml:space="preserve">Allaitement jusqu’à trois mois</t>
  </si>
  <si>
    <t xml:space="preserve">TOTAUX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</si>
</sst>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.00\ [$€-40C];[RED]\-#,##0.00\ [$€-40C]"/>
    <numFmt numFmtId="167" formatCode="#,##0.00"/>
    <numFmt numFmtId="168" formatCode="0.00"/>
    <numFmt numFmtId="169" formatCode="#,##0"/>
    <numFmt numFmtId="170" formatCode="0\ %"/>
    <numFmt numFmtId="171" formatCode="0.0%"/>
    <numFmt numFmtId="172" formatCode="dd/mm/yy"/>
    <numFmt numFmtId="173" formatCode="\ * #,##0.00,&quot;€ &quot;;\-* #,##0.00,&quot;€ &quot;;\ * \-#&quot; € &quot;;\ @\ 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3.5"/>
      <color rgb="FF000000"/>
      <name val="Times New Roman"/>
      <family val="1"/>
      <charset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3B3B3"/>
      </patternFill>
    </fill>
    <fill>
      <patternFill patternType="solid">
        <fgColor rgb="FFE0EFD4"/>
        <bgColor rgb="FFFFFFCC"/>
      </patternFill>
    </fill>
    <fill>
      <patternFill patternType="solid">
        <fgColor rgb="FF999999"/>
        <bgColor rgb="FFA5A5A5"/>
      </patternFill>
    </fill>
    <fill>
      <patternFill patternType="solid">
        <fgColor rgb="FFA5A5A5"/>
        <bgColor rgb="FF999999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3" fontId="7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6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5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7" fillId="0" borderId="0" xfId="1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7" fillId="0" borderId="0" xfId="1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1" fontId="4" fillId="5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8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9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10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11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13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14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9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7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8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0" borderId="16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17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0" fillId="0" borderId="7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0" fillId="0" borderId="8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5" fillId="0" borderId="16" xfId="26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7" xfId="26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8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19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0" fillId="0" borderId="10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20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1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0" fillId="0" borderId="13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0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4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7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9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8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5" xfId="24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4" fillId="0" borderId="16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4" fillId="0" borderId="21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4" fillId="0" borderId="17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in de la table dynamique" xfId="20"/>
    <cellStyle name="Valeur de la table dynamique" xfId="21"/>
    <cellStyle name="Champ de la table dynamique" xfId="22"/>
    <cellStyle name="Catégorie de la table dynamique" xfId="23"/>
    <cellStyle name="Titre de la table dynamique" xfId="24"/>
    <cellStyle name="Résultat de la table dynamique" xfId="25"/>
    <cellStyle name="Excel Built-in Explanatory Text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A5A5A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B2B2B2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stacked"/>
        <c:varyColors val="0"/>
        <c:ser>
          <c:idx val="0"/>
          <c:order val="0"/>
          <c:tx>
            <c:strRef>
              <c:f>Feuil2!$J$6</c:f>
              <c:strCache>
                <c:ptCount val="1"/>
                <c:pt idx="0">
                  <c:v>Somme - femmes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Feuil2!$I$7:$I$18</c:f>
              <c:strCache>
                <c:ptCount val="12"/>
                <c:pt idx="0">
                  <c:v>Agafaye</c:v>
                </c:pt>
                <c:pt idx="1">
                  <c:v>Alkoubla</c:v>
                </c:pt>
                <c:pt idx="2">
                  <c:v>Alkoubla 1</c:v>
                </c:pt>
                <c:pt idx="3">
                  <c:v>Alkoubla 2</c:v>
                </c:pt>
                <c:pt idx="4">
                  <c:v>Ataram</c:v>
                </c:pt>
                <c:pt idx="5">
                  <c:v>Ebrouk</c:v>
                </c:pt>
                <c:pt idx="6">
                  <c:v>Faisceau</c:v>
                </c:pt>
                <c:pt idx="7">
                  <c:v>Maternité</c:v>
                </c:pt>
                <c:pt idx="8">
                  <c:v>PMI</c:v>
                </c:pt>
                <c:pt idx="9">
                  <c:v>Sabon carré</c:v>
                </c:pt>
                <c:pt idx="10">
                  <c:v>Sabon gari</c:v>
                </c:pt>
                <c:pt idx="11">
                  <c:v>Toudou faisceau</c:v>
                </c:pt>
              </c:strCache>
            </c:strRef>
          </c:cat>
          <c:val>
            <c:numRef>
              <c:f>Feuil2!$J$7:$J$18</c:f>
              <c:numCache>
                <c:formatCode>General</c:formatCode>
                <c:ptCount val="12"/>
                <c:pt idx="0">
                  <c:v>15</c:v>
                </c:pt>
                <c:pt idx="1">
                  <c:v>74</c:v>
                </c:pt>
                <c:pt idx="2">
                  <c:v>82</c:v>
                </c:pt>
                <c:pt idx="3">
                  <c:v>30</c:v>
                </c:pt>
                <c:pt idx="4">
                  <c:v>22</c:v>
                </c:pt>
                <c:pt idx="5">
                  <c:v>50</c:v>
                </c:pt>
                <c:pt idx="6">
                  <c:v>117</c:v>
                </c:pt>
                <c:pt idx="7">
                  <c:v>78</c:v>
                </c:pt>
                <c:pt idx="8">
                  <c:v>146</c:v>
                </c:pt>
                <c:pt idx="9">
                  <c:v>66</c:v>
                </c:pt>
                <c:pt idx="10">
                  <c:v>38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Feuil2!$K$6</c:f>
              <c:strCache>
                <c:ptCount val="1"/>
                <c:pt idx="0">
                  <c:v>Somme - hommes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Feuil2!$I$7:$I$18</c:f>
              <c:strCache>
                <c:ptCount val="12"/>
                <c:pt idx="0">
                  <c:v>Agafaye</c:v>
                </c:pt>
                <c:pt idx="1">
                  <c:v>Alkoubla</c:v>
                </c:pt>
                <c:pt idx="2">
                  <c:v>Alkoubla 1</c:v>
                </c:pt>
                <c:pt idx="3">
                  <c:v>Alkoubla 2</c:v>
                </c:pt>
                <c:pt idx="4">
                  <c:v>Ataram</c:v>
                </c:pt>
                <c:pt idx="5">
                  <c:v>Ebrouk</c:v>
                </c:pt>
                <c:pt idx="6">
                  <c:v>Faisceau</c:v>
                </c:pt>
                <c:pt idx="7">
                  <c:v>Maternité</c:v>
                </c:pt>
                <c:pt idx="8">
                  <c:v>PMI</c:v>
                </c:pt>
                <c:pt idx="9">
                  <c:v>Sabon carré</c:v>
                </c:pt>
                <c:pt idx="10">
                  <c:v>Sabon gari</c:v>
                </c:pt>
                <c:pt idx="11">
                  <c:v>Toudou faisceau</c:v>
                </c:pt>
              </c:strCache>
            </c:strRef>
          </c:cat>
          <c:val>
            <c:numRef>
              <c:f>Feuil2!$K$7:$K$18</c:f>
              <c:numCache>
                <c:formatCode>General</c:formatCode>
                <c:ptCount val="12"/>
                <c:pt idx="0">
                  <c:v>10</c:v>
                </c:pt>
                <c:pt idx="1">
                  <c:v>40</c:v>
                </c:pt>
                <c:pt idx="2">
                  <c:v>22</c:v>
                </c:pt>
                <c:pt idx="3">
                  <c:v>17</c:v>
                </c:pt>
                <c:pt idx="4">
                  <c:v>21</c:v>
                </c:pt>
                <c:pt idx="5">
                  <c:v>9</c:v>
                </c:pt>
                <c:pt idx="6">
                  <c:v>44</c:v>
                </c:pt>
                <c:pt idx="7">
                  <c:v>28</c:v>
                </c:pt>
                <c:pt idx="8">
                  <c:v>60</c:v>
                </c:pt>
                <c:pt idx="9">
                  <c:v>63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</c:ser>
        <c:gapWidth val="100"/>
        <c:overlap val="100"/>
        <c:axId val="61157569"/>
        <c:axId val="13776036"/>
      </c:barChart>
      <c:catAx>
        <c:axId val="61157569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776036"/>
        <c:crosses val="autoZero"/>
        <c:auto val="1"/>
        <c:lblAlgn val="ctr"/>
        <c:lblOffset val="100"/>
        <c:noMultiLvlLbl val="0"/>
      </c:catAx>
      <c:valAx>
        <c:axId val="1377603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1157569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Feuil2!$N$10</c:f>
              <c:strCache>
                <c:ptCount val="1"/>
                <c:pt idx="0">
                  <c:v>quantité (kg)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Feuil2!$N$11:$N$12</c:f>
              <c:numCache>
                <c:formatCode>General</c:formatCode>
                <c:ptCount val="2"/>
                <c:pt idx="0">
                  <c:v>491</c:v>
                </c:pt>
                <c:pt idx="1">
                  <c:v>1005</c:v>
                </c:pt>
              </c:numCache>
            </c:numRef>
          </c:val>
        </c:ser>
        <c:ser>
          <c:idx val="1"/>
          <c:order val="1"/>
          <c:tx>
            <c:strRef>
              <c:f>Feuil2!$O$10</c:f>
              <c:strCache>
                <c:ptCount val="1"/>
                <c:pt idx="0">
                  <c:v>mil (kg)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Feuil2!$O$11:$O$12</c:f>
              <c:numCache>
                <c:formatCode>General</c:formatCode>
                <c:ptCount val="2"/>
                <c:pt idx="0">
                  <c:v>982</c:v>
                </c:pt>
                <c:pt idx="1">
                  <c:v>330</c:v>
                </c:pt>
              </c:numCache>
            </c:numRef>
          </c:val>
        </c:ser>
        <c:ser>
          <c:idx val="2"/>
          <c:order val="2"/>
          <c:tx>
            <c:strRef>
              <c:f>Feuil2!$P$10</c:f>
              <c:strCache>
                <c:ptCount val="1"/>
                <c:pt idx="0">
                  <c:v>nbr collecteur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Feuil2!$P$11:$P$12</c:f>
              <c:numCache>
                <c:formatCode>General</c:formatCode>
                <c:ptCount val="2"/>
                <c:pt idx="0">
                  <c:v>26</c:v>
                </c:pt>
                <c:pt idx="1">
                  <c:v>54</c:v>
                </c:pt>
              </c:numCache>
            </c:numRef>
          </c:val>
        </c:ser>
        <c:gapWidth val="100"/>
        <c:overlap val="0"/>
        <c:axId val="74706144"/>
        <c:axId val="40734757"/>
      </c:barChart>
      <c:catAx>
        <c:axId val="747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0734757"/>
        <c:crosses val="autoZero"/>
        <c:auto val="1"/>
        <c:lblAlgn val="ctr"/>
        <c:lblOffset val="100"/>
        <c:noMultiLvlLbl val="0"/>
      </c:catAx>
      <c:valAx>
        <c:axId val="4073475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470614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27360</xdr:colOff>
      <xdr:row>21</xdr:row>
      <xdr:rowOff>48240</xdr:rowOff>
    </xdr:from>
    <xdr:to>
      <xdr:col>11</xdr:col>
      <xdr:colOff>569520</xdr:colOff>
      <xdr:row>38</xdr:row>
      <xdr:rowOff>163440</xdr:rowOff>
    </xdr:to>
    <xdr:graphicFrame>
      <xdr:nvGraphicFramePr>
        <xdr:cNvPr id="0" name="Graphique 1"/>
        <xdr:cNvGraphicFramePr/>
      </xdr:nvGraphicFramePr>
      <xdr:xfrm>
        <a:off x="12092760" y="4048560"/>
        <a:ext cx="7096680" cy="335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1225800</xdr:colOff>
      <xdr:row>17</xdr:row>
      <xdr:rowOff>61200</xdr:rowOff>
    </xdr:from>
    <xdr:to>
      <xdr:col>17</xdr:col>
      <xdr:colOff>361080</xdr:colOff>
      <xdr:row>34</xdr:row>
      <xdr:rowOff>178560</xdr:rowOff>
    </xdr:to>
    <xdr:graphicFrame>
      <xdr:nvGraphicFramePr>
        <xdr:cNvPr id="1" name="Graphique 2_0"/>
        <xdr:cNvGraphicFramePr/>
      </xdr:nvGraphicFramePr>
      <xdr:xfrm>
        <a:off x="23338080" y="3299400"/>
        <a:ext cx="6755400" cy="3355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75" createdVersion="3">
  <cacheSource type="worksheet">
    <worksheetSource ref="B4:G79" sheet="Feuil2"/>
  </cacheSource>
  <cacheFields count="6">
    <cacheField name="date" numFmtId="0">
      <sharedItems containsSemiMixedTypes="0" containsNonDate="0" containsDate="1" containsString="0" minDate="2017-03-05T00:00:00" maxDate="2018-10-20T00:00:00" count="73">
        <d v="2017-03-05T00:00:00"/>
        <d v="2017-03-10T00:00:00"/>
        <d v="2017-03-15T00:00:00"/>
        <d v="2017-03-20T00:00:00"/>
        <d v="2017-03-25T00:00:00"/>
        <d v="2017-04-05T00:00:00"/>
        <d v="2017-04-10T00:00:00"/>
        <d v="2017-04-15T00:00:00"/>
        <d v="2017-04-25T00:00:00"/>
        <d v="2017-04-30T00:00:00"/>
        <d v="2017-05-10T00:00:00"/>
        <d v="2017-05-15T00:00:00"/>
        <d v="2017-05-20T00:00:00"/>
        <d v="2017-05-25T00:00:00"/>
        <d v="2017-05-30T00:00:00"/>
        <d v="2017-06-05T00:00:00"/>
        <d v="2017-06-08T00:00:00"/>
        <d v="2017-06-10T00:00:00"/>
        <d v="2017-06-15T00:00:00"/>
        <d v="2017-06-30T00:00:00"/>
        <d v="2017-07-01T00:00:00"/>
        <d v="2017-07-08T00:00:00"/>
        <d v="2017-07-15T00:00:00"/>
        <d v="2017-07-25T00:00:00"/>
        <d v="2017-07-30T00:00:00"/>
        <d v="2017-08-10T00:00:00"/>
        <d v="2017-08-15T00:00:00"/>
        <d v="2017-08-20T00:00:00"/>
        <d v="2017-08-25T00:00:00"/>
        <d v="2017-08-30T00:00:00"/>
        <d v="2018-01-10T00:00:00"/>
        <d v="2018-01-15T00:00:00"/>
        <d v="2018-01-20T00:00:00"/>
        <d v="2018-01-25T00:00:00"/>
        <d v="2018-01-30T00:00:00"/>
        <d v="2018-02-05T00:00:00"/>
        <d v="2018-02-10T00:00:00"/>
        <d v="2018-02-15T00:00:00"/>
        <d v="2018-02-25T00:00:00"/>
        <d v="2018-02-28T00:00:00"/>
        <d v="2018-03-05T00:00:00"/>
        <d v="2018-03-15T00:00:00"/>
        <d v="2018-03-20T00:00:00"/>
        <d v="2018-03-25T00:00:00"/>
        <d v="2018-03-30T00:00:00"/>
        <d v="2018-05-10T00:00:00"/>
        <d v="2018-05-15T00:00:00"/>
        <d v="2018-05-20T00:00:00"/>
        <d v="2018-05-25T00:00:00"/>
        <d v="2018-05-30T00:00:00"/>
        <d v="2018-06-10T00:00:00"/>
        <d v="2018-06-15T00:00:00"/>
        <d v="2018-06-20T00:00:00"/>
        <d v="2018-06-25T00:00:00"/>
        <d v="2018-06-30T00:00:00"/>
        <d v="2018-07-13T00:00:00"/>
        <d v="2018-07-20T00:00:00"/>
        <d v="2018-07-22T00:00:00"/>
        <d v="2018-07-24T00:00:00"/>
        <d v="2018-07-30T00:00:00"/>
        <d v="2018-08-10T00:00:00"/>
        <d v="2018-08-13T00:00:00"/>
        <d v="2018-08-20T00:00:00"/>
        <d v="2018-08-25T00:00:00"/>
        <d v="2018-09-05T00:00:00"/>
        <d v="2018-09-10T00:00:00"/>
        <d v="2018-09-15T00:00:00"/>
        <d v="2018-09-20T00:00:00"/>
        <d v="2018-09-30T00:00:00"/>
        <d v="2018-10-05T00:00:00"/>
        <d v="2018-10-10T00:00:00"/>
        <d v="2018-10-15T00:00:00"/>
        <d v="2018-10-20T00:00:00"/>
      </sharedItems>
    </cacheField>
    <cacheField name="quartier" numFmtId="0">
      <sharedItems count="21">
        <s v="Agafaye"/>
        <s v="alkoubla"/>
        <s v="Alkoubla 1"/>
        <s v="Alkoubla 2"/>
        <s v="Alkoubla II"/>
        <s v="ataram"/>
        <s v="Ebrouk"/>
        <s v="Ebrouk I"/>
        <s v="Faisceau"/>
        <s v="faisceaux"/>
        <s v="Itirmane"/>
        <s v="Maternité"/>
        <s v="P M I"/>
        <s v="P.M.I"/>
        <s v="PMI"/>
        <s v="Sabon carre"/>
        <s v="Sabon carré"/>
        <s v="Sabon gari"/>
        <s v="Toudou 1"/>
        <s v="Toudou faisceau"/>
        <s v="Toudou I"/>
      </sharedItems>
    </cacheField>
    <cacheField name="Nbr séance" numFmtId="0">
      <sharedItems containsMixedTypes="1" containsNumber="1" containsInteger="1" minValue="1" maxValue="1" count="2">
        <n v="1"/>
        <s v="groupe"/>
      </sharedItems>
    </cacheField>
    <cacheField name="hommes" numFmtId="0">
      <sharedItems containsSemiMixedTypes="0" containsString="0" containsNumber="1" containsInteger="1" minValue="0" maxValue="30" count="22">
        <n v="0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4"/>
        <n v="25"/>
        <n v="28"/>
        <n v="30"/>
      </sharedItems>
    </cacheField>
    <cacheField name="femmes" numFmtId="0">
      <sharedItems containsSemiMixedTypes="0" containsString="0" containsNumber="1" containsInteger="1" minValue="7" maxValue="61" count="27">
        <n v="7"/>
        <n v="8"/>
        <n v="9"/>
        <n v="10"/>
        <n v="13"/>
        <n v="15"/>
        <n v="18"/>
        <n v="20"/>
        <n v="23"/>
        <n v="25"/>
        <n v="27"/>
        <n v="28"/>
        <n v="29"/>
        <n v="30"/>
        <n v="31"/>
        <n v="35"/>
        <n v="37"/>
        <n v="38"/>
        <n v="39"/>
        <n v="40"/>
        <n v="41"/>
        <n v="44"/>
        <n v="45"/>
        <n v="47"/>
        <n v="50"/>
        <n v="60"/>
        <n v="61"/>
      </sharedItems>
    </cacheField>
    <cacheField name="thèmes" numFmtId="0">
      <sharedItems count="27">
        <s v=" Moustiquaires imprégnées"/>
        <s v="Accouchement à domicile"/>
        <s v="Accouchement au domicile"/>
        <s v="Allaitement maternel"/>
        <s v="Conseils aux femmes enceintes"/>
        <s v="Coqueluche"/>
        <s v="CPN"/>
        <s v="Eau potable"/>
        <s v="Inscription des enfants à l’école"/>
        <s v="La méningite"/>
        <s v="La rougeole"/>
        <s v="Lavage des mains au savon"/>
        <s v="Le paludisme"/>
        <s v="Malnutrition"/>
        <s v="Méningite"/>
        <s v="Paludisme"/>
        <s v="PF"/>
        <s v="Polio et tuberculose"/>
        <s v="Préparation de SRO à domicile"/>
        <s v="Prévention du paludisme"/>
        <s v="Qu’est ce que l’anophèle"/>
        <s v="Reconnaitre et prévenir la malnutrition"/>
        <s v="Rougeole"/>
        <s v="S’occuper de ses enfants"/>
        <s v="Salubrité à la maison"/>
        <s v="Utilisation correcte du M.D.A"/>
        <s v="Vaccin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x v="16"/>
    <x v="0"/>
    <x v="20"/>
    <x v="11"/>
    <x v="20"/>
  </r>
  <r>
    <x v="1"/>
    <x v="19"/>
    <x v="0"/>
    <x v="10"/>
    <x v="4"/>
    <x v="19"/>
  </r>
  <r>
    <x v="2"/>
    <x v="1"/>
    <x v="0"/>
    <x v="16"/>
    <x v="7"/>
    <x v="20"/>
  </r>
  <r>
    <x v="3"/>
    <x v="11"/>
    <x v="0"/>
    <x v="7"/>
    <x v="3"/>
    <x v="19"/>
  </r>
  <r>
    <x v="4"/>
    <x v="14"/>
    <x v="0"/>
    <x v="10"/>
    <x v="4"/>
    <x v="25"/>
  </r>
  <r>
    <x v="5"/>
    <x v="2"/>
    <x v="0"/>
    <x v="7"/>
    <x v="23"/>
    <x v="11"/>
  </r>
  <r>
    <x v="6"/>
    <x v="17"/>
    <x v="0"/>
    <x v="12"/>
    <x v="17"/>
    <x v="26"/>
  </r>
  <r>
    <x v="7"/>
    <x v="6"/>
    <x v="0"/>
    <x v="6"/>
    <x v="24"/>
    <x v="24"/>
  </r>
  <r>
    <x v="8"/>
    <x v="14"/>
    <x v="0"/>
    <x v="12"/>
    <x v="17"/>
    <x v="1"/>
  </r>
  <r>
    <x v="9"/>
    <x v="8"/>
    <x v="0"/>
    <x v="9"/>
    <x v="18"/>
    <x v="18"/>
  </r>
  <r>
    <x v="10"/>
    <x v="2"/>
    <x v="0"/>
    <x v="9"/>
    <x v="15"/>
    <x v="1"/>
  </r>
  <r>
    <x v="11"/>
    <x v="8"/>
    <x v="0"/>
    <x v="4"/>
    <x v="9"/>
    <x v="19"/>
  </r>
  <r>
    <x v="12"/>
    <x v="3"/>
    <x v="0"/>
    <x v="14"/>
    <x v="13"/>
    <x v="11"/>
  </r>
  <r>
    <x v="13"/>
    <x v="11"/>
    <x v="0"/>
    <x v="2"/>
    <x v="11"/>
    <x v="18"/>
  </r>
  <r>
    <x v="14"/>
    <x v="14"/>
    <x v="0"/>
    <x v="8"/>
    <x v="16"/>
    <x v="13"/>
  </r>
  <r>
    <x v="15"/>
    <x v="16"/>
    <x v="0"/>
    <x v="17"/>
    <x v="13"/>
    <x v="20"/>
  </r>
  <r>
    <x v="16"/>
    <x v="8"/>
    <x v="1"/>
    <x v="5"/>
    <x v="13"/>
    <x v="19"/>
  </r>
  <r>
    <x v="17"/>
    <x v="1"/>
    <x v="0"/>
    <x v="13"/>
    <x v="22"/>
    <x v="19"/>
  </r>
  <r>
    <x v="18"/>
    <x v="11"/>
    <x v="1"/>
    <x v="1"/>
    <x v="9"/>
    <x v="11"/>
  </r>
  <r>
    <x v="19"/>
    <x v="14"/>
    <x v="1"/>
    <x v="5"/>
    <x v="6"/>
    <x v="1"/>
  </r>
  <r>
    <x v="20"/>
    <x v="16"/>
    <x v="0"/>
    <x v="12"/>
    <x v="1"/>
    <x v="20"/>
  </r>
  <r>
    <x v="21"/>
    <x v="8"/>
    <x v="1"/>
    <x v="4"/>
    <x v="1"/>
    <x v="19"/>
  </r>
  <r>
    <x v="22"/>
    <x v="14"/>
    <x v="0"/>
    <x v="1"/>
    <x v="9"/>
    <x v="19"/>
  </r>
  <r>
    <x v="23"/>
    <x v="1"/>
    <x v="1"/>
    <x v="2"/>
    <x v="2"/>
    <x v="1"/>
  </r>
  <r>
    <x v="24"/>
    <x v="5"/>
    <x v="0"/>
    <x v="8"/>
    <x v="0"/>
    <x v="11"/>
  </r>
  <r>
    <x v="25"/>
    <x v="0"/>
    <x v="0"/>
    <x v="7"/>
    <x v="5"/>
    <x v="4"/>
  </r>
  <r>
    <x v="26"/>
    <x v="8"/>
    <x v="0"/>
    <x v="7"/>
    <x v="5"/>
    <x v="11"/>
  </r>
  <r>
    <x v="27"/>
    <x v="5"/>
    <x v="0"/>
    <x v="7"/>
    <x v="5"/>
    <x v="24"/>
  </r>
  <r>
    <x v="28"/>
    <x v="14"/>
    <x v="1"/>
    <x v="7"/>
    <x v="5"/>
    <x v="1"/>
  </r>
  <r>
    <x v="29"/>
    <x v="11"/>
    <x v="1"/>
    <x v="7"/>
    <x v="5"/>
    <x v="26"/>
  </r>
  <r>
    <x v="30"/>
    <x v="1"/>
    <x v="0"/>
    <x v="12"/>
    <x v="13"/>
    <x v="21"/>
  </r>
  <r>
    <x v="31"/>
    <x v="6"/>
    <x v="0"/>
    <x v="17"/>
    <x v="16"/>
    <x v="26"/>
  </r>
  <r>
    <x v="32"/>
    <x v="8"/>
    <x v="0"/>
    <x v="4"/>
    <x v="20"/>
    <x v="1"/>
  </r>
  <r>
    <x v="33"/>
    <x v="16"/>
    <x v="0"/>
    <x v="19"/>
    <x v="19"/>
    <x v="8"/>
  </r>
  <r>
    <x v="34"/>
    <x v="10"/>
    <x v="0"/>
    <x v="21"/>
    <x v="25"/>
    <x v="23"/>
  </r>
  <r>
    <x v="35"/>
    <x v="5"/>
    <x v="0"/>
    <x v="7"/>
    <x v="9"/>
    <x v="11"/>
  </r>
  <r>
    <x v="36"/>
    <x v="0"/>
    <x v="0"/>
    <x v="12"/>
    <x v="15"/>
    <x v="4"/>
  </r>
  <r>
    <x v="37"/>
    <x v="17"/>
    <x v="0"/>
    <x v="17"/>
    <x v="19"/>
    <x v="16"/>
  </r>
  <r>
    <x v="38"/>
    <x v="18"/>
    <x v="0"/>
    <x v="19"/>
    <x v="26"/>
    <x v="4"/>
  </r>
  <r>
    <x v="39"/>
    <x v="3"/>
    <x v="0"/>
    <x v="8"/>
    <x v="12"/>
    <x v="4"/>
  </r>
  <r>
    <x v="40"/>
    <x v="1"/>
    <x v="0"/>
    <x v="11"/>
    <x v="13"/>
    <x v="5"/>
  </r>
  <r>
    <x v="41"/>
    <x v="12"/>
    <x v="0"/>
    <x v="1"/>
    <x v="9"/>
    <x v="14"/>
  </r>
  <r>
    <x v="42"/>
    <x v="11"/>
    <x v="0"/>
    <x v="3"/>
    <x v="13"/>
    <x v="10"/>
  </r>
  <r>
    <x v="43"/>
    <x v="0"/>
    <x v="0"/>
    <x v="15"/>
    <x v="15"/>
    <x v="2"/>
  </r>
  <r>
    <x v="44"/>
    <x v="9"/>
    <x v="0"/>
    <x v="18"/>
    <x v="16"/>
    <x v="26"/>
  </r>
  <r>
    <x v="45"/>
    <x v="14"/>
    <x v="0"/>
    <x v="7"/>
    <x v="13"/>
    <x v="5"/>
  </r>
  <r>
    <x v="46"/>
    <x v="1"/>
    <x v="0"/>
    <x v="12"/>
    <x v="15"/>
    <x v="22"/>
  </r>
  <r>
    <x v="47"/>
    <x v="0"/>
    <x v="0"/>
    <x v="2"/>
    <x v="8"/>
    <x v="14"/>
  </r>
  <r>
    <x v="48"/>
    <x v="15"/>
    <x v="0"/>
    <x v="10"/>
    <x v="17"/>
    <x v="3"/>
  </r>
  <r>
    <x v="49"/>
    <x v="15"/>
    <x v="0"/>
    <x v="0"/>
    <x v="17"/>
    <x v="3"/>
  </r>
  <r>
    <x v="49"/>
    <x v="4"/>
    <x v="0"/>
    <x v="14"/>
    <x v="15"/>
    <x v="16"/>
  </r>
  <r>
    <x v="49"/>
    <x v="4"/>
    <x v="0"/>
    <x v="14"/>
    <x v="15"/>
    <x v="26"/>
  </r>
  <r>
    <x v="50"/>
    <x v="14"/>
    <x v="0"/>
    <x v="11"/>
    <x v="15"/>
    <x v="7"/>
  </r>
  <r>
    <x v="51"/>
    <x v="0"/>
    <x v="0"/>
    <x v="17"/>
    <x v="19"/>
    <x v="11"/>
  </r>
  <r>
    <x v="52"/>
    <x v="5"/>
    <x v="0"/>
    <x v="7"/>
    <x v="17"/>
    <x v="3"/>
  </r>
  <r>
    <x v="53"/>
    <x v="16"/>
    <x v="0"/>
    <x v="15"/>
    <x v="11"/>
    <x v="10"/>
  </r>
  <r>
    <x v="54"/>
    <x v="1"/>
    <x v="0"/>
    <x v="12"/>
    <x v="21"/>
    <x v="9"/>
  </r>
  <r>
    <x v="55"/>
    <x v="14"/>
    <x v="0"/>
    <x v="14"/>
    <x v="9"/>
    <x v="24"/>
  </r>
  <r>
    <x v="56"/>
    <x v="11"/>
    <x v="0"/>
    <x v="7"/>
    <x v="15"/>
    <x v="10"/>
  </r>
  <r>
    <x v="57"/>
    <x v="5"/>
    <x v="0"/>
    <x v="11"/>
    <x v="11"/>
    <x v="14"/>
  </r>
  <r>
    <x v="58"/>
    <x v="0"/>
    <x v="0"/>
    <x v="10"/>
    <x v="19"/>
    <x v="5"/>
  </r>
  <r>
    <x v="59"/>
    <x v="16"/>
    <x v="0"/>
    <x v="5"/>
    <x v="13"/>
    <x v="1"/>
  </r>
  <r>
    <x v="60"/>
    <x v="14"/>
    <x v="0"/>
    <x v="11"/>
    <x v="13"/>
    <x v="12"/>
  </r>
  <r>
    <x v="61"/>
    <x v="20"/>
    <x v="0"/>
    <x v="17"/>
    <x v="17"/>
    <x v="12"/>
  </r>
  <r>
    <x v="62"/>
    <x v="7"/>
    <x v="0"/>
    <x v="12"/>
    <x v="14"/>
    <x v="3"/>
  </r>
  <r>
    <x v="63"/>
    <x v="10"/>
    <x v="0"/>
    <x v="15"/>
    <x v="10"/>
    <x v="26"/>
  </r>
  <r>
    <x v="64"/>
    <x v="1"/>
    <x v="0"/>
    <x v="9"/>
    <x v="15"/>
    <x v="1"/>
  </r>
  <r>
    <x v="65"/>
    <x v="13"/>
    <x v="0"/>
    <x v="4"/>
    <x v="9"/>
    <x v="15"/>
  </r>
  <r>
    <x v="66"/>
    <x v="11"/>
    <x v="0"/>
    <x v="2"/>
    <x v="11"/>
    <x v="4"/>
  </r>
  <r>
    <x v="67"/>
    <x v="0"/>
    <x v="0"/>
    <x v="6"/>
    <x v="7"/>
    <x v="0"/>
  </r>
  <r>
    <x v="68"/>
    <x v="8"/>
    <x v="0"/>
    <x v="8"/>
    <x v="16"/>
    <x v="14"/>
  </r>
  <r>
    <x v="69"/>
    <x v="14"/>
    <x v="0"/>
    <x v="12"/>
    <x v="15"/>
    <x v="18"/>
  </r>
  <r>
    <x v="70"/>
    <x v="11"/>
    <x v="0"/>
    <x v="7"/>
    <x v="7"/>
    <x v="24"/>
  </r>
  <r>
    <x v="71"/>
    <x v="5"/>
    <x v="0"/>
    <x v="16"/>
    <x v="13"/>
    <x v="6"/>
  </r>
  <r>
    <x v="72"/>
    <x v="17"/>
    <x v="0"/>
    <x v="8"/>
    <x v="9"/>
    <x v="17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I47:L76" firstHeaderRow="1" firstDataRow="2" firstDataCol="1"/>
  <pivotFields count="6">
    <pivotField compact="0" showAll="0"/>
    <pivotField compact="0" showAll="0"/>
    <pivotField dataField="1" compact="0" showAll="0"/>
    <pivotField dataField="1" compact="0" showAll="0"/>
    <pivotField dataField="1" compact="0" showAll="0"/>
    <pivotField axis="axisRow" compact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5"/>
  </rowFields>
  <colFields count="1">
    <field x="-2"/>
  </colFields>
  <dataFields count="3">
    <dataField name="Somme - Nbr séance" fld="2" subtotal="sum" numFmtId="169"/>
    <dataField name="Somme - hommes" fld="3" subtotal="sum" numFmtId="169"/>
    <dataField name="Somme - femmes" fld="4" subtotal="sum" numFmtId="169"/>
  </dataFields>
  <pivotTableStyleInfo showRowHeaders="1" showColHeaders="1" showRowStripes="0" showColStripes="0" showLastColumn="1"/>
</pivotTableDefinition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71"/>
  <sheetViews>
    <sheetView showFormulas="false" showGridLines="true" showRowColHeaders="true" showZeros="true" rightToLeft="false" tabSelected="false" showOutlineSymbols="true" defaultGridColor="true" view="normal" topLeftCell="G1" colorId="64" zoomScale="75" zoomScaleNormal="75" zoomScalePageLayoutView="100" workbookViewId="0">
      <pane xSplit="0" ySplit="2" topLeftCell="A161" activePane="bottomLeft" state="frozen"/>
      <selection pane="topLeft" activeCell="G1" activeCellId="0" sqref="G1"/>
      <selection pane="bottomLeft" activeCell="A167" activeCellId="0" sqref="A167"/>
    </sheetView>
  </sheetViews>
  <sheetFormatPr defaultColWidth="21.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0" width="24.15"/>
    <col collapsed="false" customWidth="true" hidden="false" outlineLevel="0" max="3" min="3" style="0" width="11.57"/>
    <col collapsed="false" customWidth="true" hidden="false" outlineLevel="0" max="4" min="4" style="0" width="13"/>
    <col collapsed="false" customWidth="true" hidden="false" outlineLevel="0" max="5" min="5" style="0" width="16"/>
    <col collapsed="false" customWidth="true" hidden="false" outlineLevel="0" max="6" min="6" style="0" width="13.71"/>
    <col collapsed="false" customWidth="true" hidden="false" outlineLevel="0" max="7" min="7" style="0" width="14.14"/>
    <col collapsed="false" customWidth="true" hidden="false" outlineLevel="0" max="8" min="8" style="0" width="11.28"/>
    <col collapsed="false" customWidth="true" hidden="false" outlineLevel="0" max="9" min="9" style="0" width="13.43"/>
    <col collapsed="false" customWidth="true" hidden="false" outlineLevel="0" max="10" min="10" style="0" width="17.28"/>
    <col collapsed="false" customWidth="true" hidden="false" outlineLevel="0" max="11" min="11" style="0" width="14"/>
    <col collapsed="false" customWidth="true" hidden="false" outlineLevel="0" max="13" min="12" style="0" width="11.57"/>
    <col collapsed="false" customWidth="true" hidden="false" outlineLevel="0" max="14" min="14" style="0" width="13.85"/>
    <col collapsed="false" customWidth="true" hidden="false" outlineLevel="0" max="15" min="15" style="0" width="14.14"/>
    <col collapsed="false" customWidth="true" hidden="false" outlineLevel="0" max="16" min="16" style="0" width="15.85"/>
    <col collapsed="false" customWidth="true" hidden="false" outlineLevel="0" max="17" min="17" style="0" width="11.57"/>
  </cols>
  <sheetData>
    <row r="1" s="3" customFormat="true" ht="15" hidden="false" customHeight="false" outlineLevel="0" collapsed="false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</row>
    <row r="2" customFormat="false" ht="28.9" hidden="false" customHeight="true" outlineLevel="0" collapsed="false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4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4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4" t="s">
        <v>18</v>
      </c>
    </row>
    <row r="3" s="10" customFormat="true" ht="15" hidden="false" customHeight="false" outlineLevel="0" collapsed="false">
      <c r="A3" s="5" t="n">
        <v>1</v>
      </c>
      <c r="B3" s="6" t="s">
        <v>8</v>
      </c>
      <c r="C3" s="7" t="n">
        <v>42704</v>
      </c>
      <c r="D3" s="8" t="n">
        <f aca="false">'2017-2019'!E3/'2017-2019'!$E$214</f>
        <v>175.316369823022</v>
      </c>
      <c r="E3" s="9" t="n">
        <v>115000</v>
      </c>
      <c r="F3" s="9"/>
      <c r="G3" s="9" t="n">
        <v>115000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="10" customFormat="true" ht="15" hidden="false" customHeight="false" outlineLevel="0" collapsed="false">
      <c r="A4" s="5" t="n">
        <v>2</v>
      </c>
      <c r="B4" s="6" t="s">
        <v>19</v>
      </c>
      <c r="C4" s="7" t="n">
        <v>42725</v>
      </c>
      <c r="D4" s="8" t="n">
        <f aca="false">'2017-2019'!E4/'2017-2019'!$E$214</f>
        <v>167.693918961151</v>
      </c>
      <c r="E4" s="9" t="n">
        <v>110000</v>
      </c>
      <c r="F4" s="9" t="n">
        <v>110000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10" customFormat="true" ht="15" hidden="false" customHeight="false" outlineLevel="0" collapsed="false">
      <c r="A5" s="5" t="n">
        <v>3</v>
      </c>
      <c r="B5" s="6" t="s">
        <v>8</v>
      </c>
      <c r="C5" s="7" t="n">
        <v>42735</v>
      </c>
      <c r="D5" s="8" t="n">
        <f aca="false">'2017-2019'!E5/'2017-2019'!$E$214</f>
        <v>175.316369823022</v>
      </c>
      <c r="E5" s="9" t="n">
        <v>115000</v>
      </c>
      <c r="F5" s="9"/>
      <c r="G5" s="9" t="n">
        <v>115000</v>
      </c>
      <c r="H5" s="9"/>
      <c r="I5" s="9"/>
      <c r="J5" s="9"/>
      <c r="K5" s="9"/>
      <c r="L5" s="9"/>
      <c r="M5" s="9"/>
      <c r="N5" s="9"/>
      <c r="O5" s="9"/>
      <c r="P5" s="9"/>
      <c r="Q5" s="9"/>
    </row>
    <row r="6" s="10" customFormat="true" ht="15" hidden="false" customHeight="false" outlineLevel="0" collapsed="false">
      <c r="A6" s="5" t="n">
        <v>4</v>
      </c>
      <c r="B6" s="6" t="s">
        <v>8</v>
      </c>
      <c r="C6" s="7" t="n">
        <v>42766</v>
      </c>
      <c r="D6" s="8" t="n">
        <f aca="false">'2017-2019'!E6/'2017-2019'!$E$214</f>
        <v>152.44901723741</v>
      </c>
      <c r="E6" s="9" t="n">
        <v>100000</v>
      </c>
      <c r="F6" s="9"/>
      <c r="G6" s="9" t="n">
        <v>100000</v>
      </c>
      <c r="H6" s="9"/>
      <c r="I6" s="9"/>
      <c r="J6" s="9"/>
      <c r="K6" s="9"/>
      <c r="L6" s="9"/>
      <c r="M6" s="9"/>
      <c r="N6" s="9"/>
      <c r="O6" s="9"/>
      <c r="P6" s="9"/>
      <c r="Q6" s="9"/>
    </row>
    <row r="7" s="10" customFormat="true" ht="15" hidden="false" customHeight="false" outlineLevel="0" collapsed="false">
      <c r="A7" s="5" t="n">
        <v>5</v>
      </c>
      <c r="B7" s="6" t="s">
        <v>8</v>
      </c>
      <c r="C7" s="7" t="n">
        <v>42794</v>
      </c>
      <c r="D7" s="8" t="n">
        <f aca="false">'2017-2019'!E7/'2017-2019'!$E$214</f>
        <v>152.44901723741</v>
      </c>
      <c r="E7" s="9" t="n">
        <v>100000</v>
      </c>
      <c r="F7" s="9"/>
      <c r="G7" s="9" t="n">
        <v>100000</v>
      </c>
      <c r="H7" s="9"/>
      <c r="I7" s="9"/>
      <c r="J7" s="9"/>
      <c r="K7" s="9"/>
      <c r="L7" s="9"/>
      <c r="M7" s="9"/>
      <c r="N7" s="9"/>
      <c r="O7" s="9"/>
      <c r="P7" s="9"/>
      <c r="Q7" s="9"/>
    </row>
    <row r="8" s="10" customFormat="true" ht="15" hidden="false" customHeight="false" outlineLevel="0" collapsed="false">
      <c r="A8" s="5" t="n">
        <v>6</v>
      </c>
      <c r="B8" s="6" t="s">
        <v>20</v>
      </c>
      <c r="C8" s="7" t="n">
        <v>42798</v>
      </c>
      <c r="D8" s="8" t="n">
        <f aca="false">'2017-2019'!E8/'2017-2019'!$E$214</f>
        <v>8.02644075754966</v>
      </c>
      <c r="E8" s="9" t="n">
        <v>5265</v>
      </c>
      <c r="F8" s="9" t="n">
        <v>5265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10" customFormat="true" ht="15" hidden="false" customHeight="false" outlineLevel="0" collapsed="false">
      <c r="A9" s="5" t="n">
        <v>7</v>
      </c>
      <c r="B9" s="6" t="s">
        <v>21</v>
      </c>
      <c r="C9" s="7" t="n">
        <v>42809</v>
      </c>
      <c r="D9" s="8" t="n">
        <f aca="false">'2017-2019'!E9/'2017-2019'!$E$214</f>
        <v>381.122543093526</v>
      </c>
      <c r="E9" s="9" t="n">
        <v>250000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n">
        <v>250000</v>
      </c>
    </row>
    <row r="10" s="10" customFormat="true" ht="15" hidden="false" customHeight="false" outlineLevel="0" collapsed="false">
      <c r="A10" s="5" t="n">
        <v>8</v>
      </c>
      <c r="B10" s="6" t="s">
        <v>22</v>
      </c>
      <c r="C10" s="7" t="n">
        <v>42817</v>
      </c>
      <c r="D10" s="8" t="n">
        <f aca="false">'2017-2019'!E10/'2017-2019'!$E$214</f>
        <v>60.9796068949642</v>
      </c>
      <c r="E10" s="9" t="n">
        <v>40000</v>
      </c>
      <c r="F10" s="9" t="n">
        <v>40000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10" customFormat="true" ht="15" hidden="false" customHeight="false" outlineLevel="0" collapsed="false">
      <c r="A11" s="5" t="n">
        <v>9</v>
      </c>
      <c r="B11" s="6" t="s">
        <v>23</v>
      </c>
      <c r="C11" s="7" t="n">
        <v>42821</v>
      </c>
      <c r="D11" s="8" t="n">
        <f aca="false">'2017-2019'!E11/'2017-2019'!$E$214</f>
        <v>990.918612043168</v>
      </c>
      <c r="E11" s="9" t="n">
        <v>650000</v>
      </c>
      <c r="F11" s="9"/>
      <c r="G11" s="9"/>
      <c r="H11" s="9"/>
      <c r="I11" s="9"/>
      <c r="J11" s="9"/>
      <c r="K11" s="9" t="n">
        <v>650000</v>
      </c>
      <c r="L11" s="9"/>
      <c r="M11" s="9"/>
      <c r="N11" s="9"/>
      <c r="O11" s="9"/>
      <c r="P11" s="9"/>
      <c r="Q11" s="9"/>
    </row>
    <row r="12" s="10" customFormat="true" ht="15" hidden="false" customHeight="false" outlineLevel="0" collapsed="false">
      <c r="A12" s="5" t="n">
        <v>10</v>
      </c>
      <c r="B12" s="6" t="s">
        <v>8</v>
      </c>
      <c r="C12" s="7" t="n">
        <v>42825</v>
      </c>
      <c r="D12" s="8" t="n">
        <f aca="false">'2017-2019'!E12/'2017-2019'!$E$214</f>
        <v>152.44901723741</v>
      </c>
      <c r="E12" s="9" t="n">
        <v>100000</v>
      </c>
      <c r="F12" s="9"/>
      <c r="G12" s="9" t="n">
        <v>100000</v>
      </c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="10" customFormat="true" ht="15" hidden="false" customHeight="false" outlineLevel="0" collapsed="false">
      <c r="A13" s="5" t="n">
        <v>11</v>
      </c>
      <c r="B13" s="6" t="s">
        <v>15</v>
      </c>
      <c r="C13" s="7" t="n">
        <v>42825</v>
      </c>
      <c r="D13" s="8" t="n">
        <f aca="false">'2017-2019'!E13/'2017-2019'!$E$214</f>
        <v>45.7347051712231</v>
      </c>
      <c r="E13" s="9" t="n">
        <v>30000</v>
      </c>
      <c r="F13" s="9"/>
      <c r="G13" s="9"/>
      <c r="H13" s="9"/>
      <c r="I13" s="9"/>
      <c r="J13" s="9"/>
      <c r="K13" s="9"/>
      <c r="L13" s="9"/>
      <c r="M13" s="9"/>
      <c r="N13" s="9" t="n">
        <v>30000</v>
      </c>
      <c r="O13" s="9"/>
      <c r="P13" s="9"/>
      <c r="Q13" s="9"/>
    </row>
    <row r="14" s="10" customFormat="true" ht="15" hidden="false" customHeight="false" outlineLevel="0" collapsed="false">
      <c r="A14" s="5" t="n">
        <v>12</v>
      </c>
      <c r="B14" s="6" t="s">
        <v>24</v>
      </c>
      <c r="C14" s="7" t="n">
        <v>42825</v>
      </c>
      <c r="D14" s="8" t="n">
        <f aca="false">'2017-2019'!E14/'2017-2019'!$E$214</f>
        <v>26.536800430516</v>
      </c>
      <c r="E14" s="9" t="n">
        <v>17407</v>
      </c>
      <c r="F14" s="9" t="n">
        <v>17407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="10" customFormat="true" ht="15" hidden="false" customHeight="false" outlineLevel="0" collapsed="false">
      <c r="A15" s="5" t="n">
        <v>13</v>
      </c>
      <c r="B15" s="6" t="s">
        <v>23</v>
      </c>
      <c r="C15" s="7" t="n">
        <v>42840</v>
      </c>
      <c r="D15" s="8" t="n">
        <f aca="false">'2017-2019'!E15/'2017-2019'!$E$214</f>
        <v>990.918612043168</v>
      </c>
      <c r="E15" s="9" t="n">
        <v>650000</v>
      </c>
      <c r="F15" s="9"/>
      <c r="G15" s="9"/>
      <c r="H15" s="9"/>
      <c r="I15" s="9"/>
      <c r="J15" s="9"/>
      <c r="K15" s="9" t="n">
        <v>650000</v>
      </c>
      <c r="L15" s="9"/>
      <c r="M15" s="9"/>
      <c r="N15" s="9"/>
      <c r="O15" s="9"/>
      <c r="P15" s="9"/>
      <c r="Q15" s="9"/>
    </row>
    <row r="16" s="10" customFormat="true" ht="15" hidden="false" customHeight="false" outlineLevel="0" collapsed="false">
      <c r="A16" s="5" t="n">
        <v>14</v>
      </c>
      <c r="B16" s="6" t="s">
        <v>25</v>
      </c>
      <c r="C16" s="7" t="n">
        <v>42853</v>
      </c>
      <c r="D16" s="8" t="n">
        <f aca="false">'2017-2019'!E16/'2017-2019'!$E$214</f>
        <v>121.959213789928</v>
      </c>
      <c r="E16" s="9" t="n">
        <v>80000</v>
      </c>
      <c r="F16" s="9"/>
      <c r="G16" s="9"/>
      <c r="H16" s="9"/>
      <c r="I16" s="9" t="n">
        <v>80000</v>
      </c>
      <c r="J16" s="9"/>
      <c r="K16" s="9"/>
      <c r="L16" s="9"/>
      <c r="M16" s="9"/>
      <c r="N16" s="9"/>
      <c r="O16" s="9"/>
      <c r="P16" s="9"/>
      <c r="Q16" s="9"/>
    </row>
    <row r="17" s="10" customFormat="true" ht="15" hidden="false" customHeight="false" outlineLevel="0" collapsed="false">
      <c r="A17" s="5" t="n">
        <v>15</v>
      </c>
      <c r="B17" s="6" t="s">
        <v>20</v>
      </c>
      <c r="C17" s="7" t="n">
        <v>42854</v>
      </c>
      <c r="D17" s="8" t="n">
        <f aca="false">'2017-2019'!E17/'2017-2019'!$E$214</f>
        <v>7.62245086187052</v>
      </c>
      <c r="E17" s="9" t="n">
        <v>5000</v>
      </c>
      <c r="F17" s="9" t="n">
        <v>5000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="10" customFormat="true" ht="15" hidden="false" customHeight="false" outlineLevel="0" collapsed="false">
      <c r="A18" s="5" t="n">
        <v>16</v>
      </c>
      <c r="B18" s="6" t="s">
        <v>15</v>
      </c>
      <c r="C18" s="7" t="n">
        <v>42855</v>
      </c>
      <c r="D18" s="8" t="n">
        <f aca="false">'2017-2019'!E18/'2017-2019'!$E$214</f>
        <v>45.7347051712231</v>
      </c>
      <c r="E18" s="9" t="n">
        <v>30000</v>
      </c>
      <c r="F18" s="9"/>
      <c r="G18" s="9"/>
      <c r="H18" s="9"/>
      <c r="I18" s="9"/>
      <c r="J18" s="9"/>
      <c r="K18" s="9"/>
      <c r="L18" s="9"/>
      <c r="M18" s="9"/>
      <c r="N18" s="9" t="n">
        <v>30000</v>
      </c>
      <c r="O18" s="9"/>
      <c r="P18" s="9"/>
      <c r="Q18" s="9"/>
    </row>
    <row r="19" s="10" customFormat="true" ht="15" hidden="false" customHeight="false" outlineLevel="0" collapsed="false">
      <c r="A19" s="5" t="n">
        <v>17</v>
      </c>
      <c r="B19" s="6" t="s">
        <v>8</v>
      </c>
      <c r="C19" s="7" t="n">
        <v>42855</v>
      </c>
      <c r="D19" s="8" t="n">
        <f aca="false">'2017-2019'!E19/'2017-2019'!$E$214</f>
        <v>152.44901723741</v>
      </c>
      <c r="E19" s="9" t="n">
        <v>100000</v>
      </c>
      <c r="F19" s="9"/>
      <c r="G19" s="9" t="n">
        <v>100000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="10" customFormat="true" ht="15" hidden="false" customHeight="false" outlineLevel="0" collapsed="false">
      <c r="A20" s="5" t="n">
        <v>18</v>
      </c>
      <c r="B20" s="6" t="s">
        <v>22</v>
      </c>
      <c r="C20" s="7" t="n">
        <v>42857</v>
      </c>
      <c r="D20" s="8" t="n">
        <f aca="false">'2017-2019'!E20/'2017-2019'!$E$214</f>
        <v>45.7347051712231</v>
      </c>
      <c r="E20" s="9" t="n">
        <v>30000</v>
      </c>
      <c r="F20" s="9" t="n">
        <v>30000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="10" customFormat="true" ht="15" hidden="false" customHeight="false" outlineLevel="0" collapsed="false">
      <c r="A21" s="5" t="n">
        <v>19</v>
      </c>
      <c r="B21" s="6" t="s">
        <v>26</v>
      </c>
      <c r="C21" s="7" t="n">
        <v>42862</v>
      </c>
      <c r="D21" s="8" t="n">
        <f aca="false">'2017-2019'!E21/'2017-2019'!$E$214</f>
        <v>45.7347051712231</v>
      </c>
      <c r="E21" s="9" t="n">
        <v>30000</v>
      </c>
      <c r="F21" s="9"/>
      <c r="G21" s="9"/>
      <c r="H21" s="9" t="n">
        <v>30000</v>
      </c>
      <c r="I21" s="9"/>
      <c r="J21" s="9"/>
      <c r="K21" s="9"/>
      <c r="L21" s="9"/>
      <c r="M21" s="9"/>
      <c r="N21" s="9"/>
      <c r="O21" s="9"/>
      <c r="P21" s="9"/>
      <c r="Q21" s="9"/>
    </row>
    <row r="22" s="10" customFormat="true" ht="15" hidden="false" customHeight="false" outlineLevel="0" collapsed="false">
      <c r="A22" s="5" t="n">
        <v>20</v>
      </c>
      <c r="B22" s="6" t="s">
        <v>23</v>
      </c>
      <c r="C22" s="7" t="n">
        <v>42865</v>
      </c>
      <c r="D22" s="8" t="n">
        <f aca="false">'2017-2019'!E22/'2017-2019'!$E$214</f>
        <v>990.918612043168</v>
      </c>
      <c r="E22" s="9" t="n">
        <v>650000</v>
      </c>
      <c r="F22" s="9"/>
      <c r="G22" s="9"/>
      <c r="H22" s="9"/>
      <c r="I22" s="9"/>
      <c r="J22" s="9"/>
      <c r="K22" s="9" t="n">
        <v>650000</v>
      </c>
      <c r="L22" s="9"/>
      <c r="M22" s="9"/>
      <c r="N22" s="9"/>
      <c r="O22" s="9"/>
      <c r="P22" s="9"/>
      <c r="Q22" s="9"/>
    </row>
    <row r="23" s="10" customFormat="true" ht="15" hidden="false" customHeight="false" outlineLevel="0" collapsed="false">
      <c r="A23" s="5" t="n">
        <v>21</v>
      </c>
      <c r="B23" s="6" t="s">
        <v>27</v>
      </c>
      <c r="C23" s="7" t="n">
        <v>42870</v>
      </c>
      <c r="D23" s="8" t="n">
        <f aca="false">'2017-2019'!E23/'2017-2019'!$E$214</f>
        <v>172.267389478274</v>
      </c>
      <c r="E23" s="9" t="n">
        <v>113000</v>
      </c>
      <c r="F23" s="9"/>
      <c r="G23" s="9"/>
      <c r="H23" s="9"/>
      <c r="I23" s="9"/>
      <c r="J23" s="9"/>
      <c r="K23" s="9"/>
      <c r="L23" s="9" t="n">
        <v>113000</v>
      </c>
      <c r="M23" s="9"/>
      <c r="N23" s="9"/>
      <c r="O23" s="9"/>
      <c r="P23" s="9"/>
      <c r="Q23" s="9"/>
    </row>
    <row r="24" s="10" customFormat="true" ht="15" hidden="false" customHeight="false" outlineLevel="0" collapsed="false">
      <c r="A24" s="5" t="n">
        <v>22</v>
      </c>
      <c r="B24" s="6" t="s">
        <v>8</v>
      </c>
      <c r="C24" s="7" t="n">
        <v>42886</v>
      </c>
      <c r="D24" s="8" t="n">
        <f aca="false">'2017-2019'!E24/'2017-2019'!$E$214</f>
        <v>152.44901723741</v>
      </c>
      <c r="E24" s="9" t="n">
        <v>100000</v>
      </c>
      <c r="F24" s="9"/>
      <c r="G24" s="9" t="n">
        <v>100000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="10" customFormat="true" ht="15" hidden="false" customHeight="false" outlineLevel="0" collapsed="false">
      <c r="A25" s="5" t="n">
        <v>23</v>
      </c>
      <c r="B25" s="6" t="s">
        <v>15</v>
      </c>
      <c r="C25" s="7" t="n">
        <v>42886</v>
      </c>
      <c r="D25" s="8" t="n">
        <f aca="false">'2017-2019'!E25/'2017-2019'!$E$214</f>
        <v>45.7347051712231</v>
      </c>
      <c r="E25" s="9" t="n">
        <v>30000</v>
      </c>
      <c r="F25" s="9"/>
      <c r="G25" s="9"/>
      <c r="H25" s="9"/>
      <c r="I25" s="9"/>
      <c r="J25" s="9"/>
      <c r="K25" s="9"/>
      <c r="L25" s="9"/>
      <c r="M25" s="9"/>
      <c r="N25" s="9" t="n">
        <v>30000</v>
      </c>
      <c r="O25" s="9"/>
      <c r="P25" s="9"/>
      <c r="Q25" s="9"/>
    </row>
    <row r="26" s="10" customFormat="true" ht="15" hidden="false" customHeight="false" outlineLevel="0" collapsed="false">
      <c r="A26" s="5" t="n">
        <v>24</v>
      </c>
      <c r="B26" s="6" t="s">
        <v>8</v>
      </c>
      <c r="C26" s="7" t="n">
        <v>42916</v>
      </c>
      <c r="D26" s="8" t="n">
        <f aca="false">'2017-2019'!E26/'2017-2019'!$E$214</f>
        <v>152.44901723741</v>
      </c>
      <c r="E26" s="9" t="n">
        <v>100000</v>
      </c>
      <c r="F26" s="9"/>
      <c r="G26" s="9" t="n">
        <v>100000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="10" customFormat="true" ht="15" hidden="false" customHeight="false" outlineLevel="0" collapsed="false">
      <c r="A27" s="5" t="n">
        <v>25</v>
      </c>
      <c r="B27" s="6" t="s">
        <v>15</v>
      </c>
      <c r="C27" s="7" t="n">
        <v>42916</v>
      </c>
      <c r="D27" s="8" t="n">
        <f aca="false">'2017-2019'!E27/'2017-2019'!$E$214</f>
        <v>45.7347051712231</v>
      </c>
      <c r="E27" s="9" t="n">
        <v>30000</v>
      </c>
      <c r="F27" s="9"/>
      <c r="G27" s="9"/>
      <c r="H27" s="9"/>
      <c r="I27" s="9"/>
      <c r="J27" s="9"/>
      <c r="K27" s="9"/>
      <c r="L27" s="9"/>
      <c r="M27" s="9"/>
      <c r="N27" s="9" t="n">
        <v>30000</v>
      </c>
      <c r="O27" s="9"/>
      <c r="P27" s="9"/>
      <c r="Q27" s="9"/>
    </row>
    <row r="28" s="10" customFormat="true" ht="15" hidden="false" customHeight="false" outlineLevel="0" collapsed="false">
      <c r="A28" s="5" t="n">
        <v>26</v>
      </c>
      <c r="B28" s="6" t="s">
        <v>28</v>
      </c>
      <c r="C28" s="7" t="n">
        <v>42931</v>
      </c>
      <c r="D28" s="8" t="n">
        <f aca="false">'2017-2019'!E28/'2017-2019'!$E$214</f>
        <v>152.44901723741</v>
      </c>
      <c r="E28" s="9" t="n">
        <v>100000</v>
      </c>
      <c r="F28" s="9"/>
      <c r="G28" s="9"/>
      <c r="H28" s="9"/>
      <c r="I28" s="9" t="n">
        <v>100000</v>
      </c>
      <c r="J28" s="9"/>
      <c r="K28" s="9"/>
      <c r="L28" s="9"/>
      <c r="M28" s="9"/>
      <c r="N28" s="9"/>
      <c r="O28" s="9"/>
      <c r="P28" s="9"/>
      <c r="Q28" s="9"/>
    </row>
    <row r="29" s="10" customFormat="true" ht="15" hidden="false" customHeight="false" outlineLevel="0" collapsed="false">
      <c r="A29" s="5" t="n">
        <v>27</v>
      </c>
      <c r="B29" s="6" t="s">
        <v>29</v>
      </c>
      <c r="C29" s="7" t="n">
        <v>42932</v>
      </c>
      <c r="D29" s="8" t="n">
        <f aca="false">'2017-2019'!E29/'2017-2019'!$E$214</f>
        <v>91.4694103424462</v>
      </c>
      <c r="E29" s="9" t="n">
        <v>60000</v>
      </c>
      <c r="F29" s="9"/>
      <c r="G29" s="9"/>
      <c r="H29" s="9"/>
      <c r="I29" s="9" t="n">
        <v>60000</v>
      </c>
      <c r="J29" s="9"/>
      <c r="K29" s="9"/>
      <c r="L29" s="9"/>
      <c r="M29" s="9"/>
      <c r="N29" s="9"/>
      <c r="O29" s="9"/>
      <c r="P29" s="9"/>
      <c r="Q29" s="9"/>
    </row>
    <row r="30" s="10" customFormat="true" ht="15" hidden="false" customHeight="false" outlineLevel="0" collapsed="false">
      <c r="A30" s="5" t="n">
        <v>28</v>
      </c>
      <c r="B30" s="6" t="s">
        <v>30</v>
      </c>
      <c r="C30" s="7" t="n">
        <v>42934</v>
      </c>
      <c r="D30" s="8" t="n">
        <f aca="false">'2017-2019'!E30/'2017-2019'!$E$214</f>
        <v>106.714312066187</v>
      </c>
      <c r="E30" s="9" t="n">
        <v>70000</v>
      </c>
      <c r="F30" s="9"/>
      <c r="G30" s="9"/>
      <c r="H30" s="9"/>
      <c r="I30" s="9" t="n">
        <v>70000</v>
      </c>
      <c r="J30" s="9"/>
      <c r="K30" s="9"/>
      <c r="L30" s="9"/>
      <c r="M30" s="9"/>
      <c r="N30" s="9"/>
      <c r="O30" s="9"/>
      <c r="P30" s="9"/>
      <c r="Q30" s="9"/>
    </row>
    <row r="31" s="10" customFormat="true" ht="15" hidden="false" customHeight="false" outlineLevel="0" collapsed="false">
      <c r="A31" s="5" t="n">
        <v>29</v>
      </c>
      <c r="B31" s="6" t="s">
        <v>31</v>
      </c>
      <c r="C31" s="7" t="n">
        <v>42938</v>
      </c>
      <c r="D31" s="8" t="n">
        <f aca="false">'2017-2019'!E31/'2017-2019'!$E$214</f>
        <v>175.316369823022</v>
      </c>
      <c r="E31" s="9" t="n">
        <v>115000</v>
      </c>
      <c r="F31" s="9"/>
      <c r="G31" s="9"/>
      <c r="H31" s="9"/>
      <c r="I31" s="9" t="n">
        <v>115000</v>
      </c>
      <c r="J31" s="9"/>
      <c r="K31" s="9"/>
      <c r="L31" s="9"/>
      <c r="M31" s="9"/>
      <c r="N31" s="9"/>
      <c r="O31" s="9"/>
      <c r="P31" s="9"/>
      <c r="Q31" s="9"/>
    </row>
    <row r="32" s="10" customFormat="true" ht="15" hidden="false" customHeight="false" outlineLevel="0" collapsed="false">
      <c r="A32" s="5" t="n">
        <v>30</v>
      </c>
      <c r="B32" s="6" t="s">
        <v>32</v>
      </c>
      <c r="C32" s="7" t="n">
        <v>42939</v>
      </c>
      <c r="D32" s="8" t="n">
        <f aca="false">'2017-2019'!E32/'2017-2019'!$E$214</f>
        <v>114.336762928058</v>
      </c>
      <c r="E32" s="9" t="n">
        <v>75000</v>
      </c>
      <c r="F32" s="9"/>
      <c r="G32" s="9"/>
      <c r="H32" s="9"/>
      <c r="I32" s="9" t="n">
        <v>75000</v>
      </c>
      <c r="J32" s="9"/>
      <c r="K32" s="9"/>
      <c r="L32" s="9"/>
      <c r="M32" s="9"/>
      <c r="N32" s="9"/>
      <c r="O32" s="9"/>
      <c r="P32" s="9"/>
      <c r="Q32" s="9"/>
    </row>
    <row r="33" s="10" customFormat="true" ht="15" hidden="false" customHeight="false" outlineLevel="0" collapsed="false">
      <c r="A33" s="5" t="n">
        <v>31</v>
      </c>
      <c r="B33" s="6" t="s">
        <v>20</v>
      </c>
      <c r="C33" s="7" t="n">
        <v>42947</v>
      </c>
      <c r="D33" s="8" t="n">
        <f aca="false">'2017-2019'!E33/'2017-2019'!$E$214</f>
        <v>6.09796068949642</v>
      </c>
      <c r="E33" s="9" t="n">
        <v>4000</v>
      </c>
      <c r="F33" s="9" t="n">
        <v>4000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="10" customFormat="true" ht="15" hidden="false" customHeight="false" outlineLevel="0" collapsed="false">
      <c r="A34" s="5" t="n">
        <v>32</v>
      </c>
      <c r="B34" s="6" t="s">
        <v>15</v>
      </c>
      <c r="C34" s="7" t="n">
        <v>42947</v>
      </c>
      <c r="D34" s="8" t="n">
        <f aca="false">'2017-2019'!E34/'2017-2019'!$E$214</f>
        <v>45.7347051712231</v>
      </c>
      <c r="E34" s="9" t="n">
        <v>30000</v>
      </c>
      <c r="F34" s="9"/>
      <c r="G34" s="9"/>
      <c r="H34" s="9"/>
      <c r="I34" s="9"/>
      <c r="J34" s="9"/>
      <c r="K34" s="9"/>
      <c r="L34" s="9"/>
      <c r="M34" s="9"/>
      <c r="N34" s="9" t="n">
        <v>30000</v>
      </c>
      <c r="O34" s="9"/>
      <c r="P34" s="9"/>
      <c r="Q34" s="9"/>
    </row>
    <row r="35" s="10" customFormat="true" ht="15" hidden="false" customHeight="false" outlineLevel="0" collapsed="false">
      <c r="A35" s="5" t="n">
        <v>33</v>
      </c>
      <c r="B35" s="6" t="s">
        <v>8</v>
      </c>
      <c r="C35" s="7" t="n">
        <v>42947</v>
      </c>
      <c r="D35" s="8" t="n">
        <f aca="false">'2017-2019'!E35/'2017-2019'!$E$214</f>
        <v>152.44901723741</v>
      </c>
      <c r="E35" s="9" t="n">
        <v>100000</v>
      </c>
      <c r="F35" s="9"/>
      <c r="G35" s="9" t="n">
        <v>100000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="10" customFormat="true" ht="15" hidden="false" customHeight="false" outlineLevel="0" collapsed="false">
      <c r="A36" s="5" t="n">
        <v>34</v>
      </c>
      <c r="B36" s="6" t="s">
        <v>33</v>
      </c>
      <c r="C36" s="7" t="n">
        <v>42948</v>
      </c>
      <c r="D36" s="8" t="n">
        <f aca="false">'2017-2019'!E36/'2017-2019'!$E$214</f>
        <v>228.673525856116</v>
      </c>
      <c r="E36" s="9" t="n">
        <v>150000</v>
      </c>
      <c r="F36" s="9"/>
      <c r="G36" s="9"/>
      <c r="H36" s="9"/>
      <c r="I36" s="9"/>
      <c r="J36" s="9"/>
      <c r="K36" s="9"/>
      <c r="L36" s="9" t="s">
        <v>34</v>
      </c>
      <c r="M36" s="9" t="n">
        <v>150000</v>
      </c>
      <c r="N36" s="9"/>
      <c r="O36" s="9"/>
      <c r="P36" s="9"/>
      <c r="Q36" s="9"/>
    </row>
    <row r="37" s="10" customFormat="true" ht="15" hidden="false" customHeight="false" outlineLevel="0" collapsed="false">
      <c r="A37" s="5" t="n">
        <v>35</v>
      </c>
      <c r="B37" s="6" t="s">
        <v>23</v>
      </c>
      <c r="C37" s="7" t="n">
        <v>42952</v>
      </c>
      <c r="D37" s="8" t="n">
        <f aca="false">'2017-2019'!E37/'2017-2019'!$E$214</f>
        <v>990.918612043168</v>
      </c>
      <c r="E37" s="9" t="n">
        <v>650000</v>
      </c>
      <c r="F37" s="9"/>
      <c r="G37" s="9"/>
      <c r="H37" s="9"/>
      <c r="I37" s="9"/>
      <c r="J37" s="9"/>
      <c r="K37" s="9" t="n">
        <v>650000</v>
      </c>
      <c r="L37" s="9"/>
      <c r="M37" s="9"/>
      <c r="N37" s="9"/>
      <c r="O37" s="9"/>
      <c r="P37" s="9"/>
      <c r="Q37" s="9"/>
    </row>
    <row r="38" s="10" customFormat="true" ht="15" hidden="false" customHeight="false" outlineLevel="0" collapsed="false">
      <c r="A38" s="5" t="n">
        <v>36</v>
      </c>
      <c r="B38" s="6" t="s">
        <v>23</v>
      </c>
      <c r="C38" s="7" t="n">
        <v>42964</v>
      </c>
      <c r="D38" s="8" t="n">
        <f aca="false">'2017-2019'!E38/'2017-2019'!$E$214</f>
        <v>990.918612043168</v>
      </c>
      <c r="E38" s="9" t="n">
        <v>650000</v>
      </c>
      <c r="F38" s="9"/>
      <c r="G38" s="9"/>
      <c r="H38" s="9"/>
      <c r="I38" s="9"/>
      <c r="J38" s="9"/>
      <c r="K38" s="9" t="n">
        <v>650000</v>
      </c>
      <c r="L38" s="9"/>
      <c r="M38" s="9"/>
      <c r="N38" s="9"/>
      <c r="O38" s="9"/>
      <c r="P38" s="9"/>
      <c r="Q38" s="9"/>
    </row>
    <row r="39" s="10" customFormat="true" ht="15" hidden="false" customHeight="false" outlineLevel="0" collapsed="false">
      <c r="A39" s="5" t="n">
        <v>37</v>
      </c>
      <c r="B39" s="6" t="s">
        <v>23</v>
      </c>
      <c r="C39" s="7" t="n">
        <v>42971</v>
      </c>
      <c r="D39" s="8" t="n">
        <f aca="false">'2017-2019'!E39/'2017-2019'!$E$214</f>
        <v>990.918612043168</v>
      </c>
      <c r="E39" s="9" t="n">
        <v>650000</v>
      </c>
      <c r="F39" s="9"/>
      <c r="G39" s="9"/>
      <c r="H39" s="9"/>
      <c r="I39" s="9"/>
      <c r="J39" s="9"/>
      <c r="K39" s="9" t="n">
        <v>650000</v>
      </c>
      <c r="L39" s="9"/>
      <c r="M39" s="9"/>
      <c r="N39" s="9"/>
      <c r="O39" s="9"/>
      <c r="P39" s="9"/>
      <c r="Q39" s="9"/>
    </row>
    <row r="40" s="10" customFormat="true" ht="15" hidden="false" customHeight="false" outlineLevel="0" collapsed="false">
      <c r="A40" s="5" t="n">
        <v>38</v>
      </c>
      <c r="B40" s="6" t="s">
        <v>8</v>
      </c>
      <c r="C40" s="7" t="n">
        <v>42978</v>
      </c>
      <c r="D40" s="8" t="n">
        <f aca="false">'2017-2019'!E40/'2017-2019'!$E$214</f>
        <v>152.44901723741</v>
      </c>
      <c r="E40" s="9" t="n">
        <v>100000</v>
      </c>
      <c r="F40" s="9"/>
      <c r="G40" s="9" t="n">
        <v>100000</v>
      </c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="10" customFormat="true" ht="15" hidden="false" customHeight="false" outlineLevel="0" collapsed="false">
      <c r="A41" s="5" t="n">
        <v>39</v>
      </c>
      <c r="B41" s="6" t="s">
        <v>15</v>
      </c>
      <c r="C41" s="7" t="n">
        <v>42978</v>
      </c>
      <c r="D41" s="8" t="n">
        <f aca="false">'2017-2019'!E41/'2017-2019'!$E$214</f>
        <v>45.7347051712231</v>
      </c>
      <c r="E41" s="9" t="n">
        <v>30000</v>
      </c>
      <c r="F41" s="9"/>
      <c r="G41" s="9"/>
      <c r="H41" s="9"/>
      <c r="I41" s="9"/>
      <c r="J41" s="9"/>
      <c r="K41" s="9"/>
      <c r="L41" s="9"/>
      <c r="M41" s="9"/>
      <c r="N41" s="9" t="n">
        <v>30000</v>
      </c>
      <c r="O41" s="9"/>
      <c r="P41" s="9"/>
      <c r="Q41" s="9"/>
    </row>
    <row r="42" s="10" customFormat="true" ht="15" hidden="false" customHeight="false" outlineLevel="0" collapsed="false">
      <c r="A42" s="5" t="n">
        <v>40</v>
      </c>
      <c r="B42" s="6" t="s">
        <v>35</v>
      </c>
      <c r="C42" s="7" t="n">
        <v>42947</v>
      </c>
      <c r="D42" s="8" t="n">
        <v>745.25</v>
      </c>
      <c r="E42" s="9" t="n">
        <f aca="false">'2017-2019'!D42*'2017-2019'!$E$214</f>
        <v>488851.95425</v>
      </c>
      <c r="F42" s="9"/>
      <c r="G42" s="9"/>
      <c r="H42" s="9"/>
      <c r="I42" s="9"/>
      <c r="J42" s="9" t="n">
        <f aca="false">745.25*'2017-2019'!$E$214</f>
        <v>488851.95425</v>
      </c>
      <c r="K42" s="9"/>
      <c r="L42" s="9"/>
      <c r="M42" s="9"/>
      <c r="N42" s="9"/>
      <c r="O42" s="9"/>
      <c r="P42" s="9"/>
      <c r="Q42" s="9"/>
    </row>
    <row r="43" s="10" customFormat="true" ht="15" hidden="false" customHeight="false" outlineLevel="0" collapsed="false">
      <c r="A43" s="5" t="n">
        <v>41</v>
      </c>
      <c r="B43" s="6" t="s">
        <v>36</v>
      </c>
      <c r="C43" s="7" t="n">
        <v>42987</v>
      </c>
      <c r="D43" s="8" t="n">
        <v>79.95</v>
      </c>
      <c r="E43" s="9" t="n">
        <f aca="false">'2017-2019'!D43*'2017-2019'!$E$214</f>
        <v>52443.76215</v>
      </c>
      <c r="F43" s="9"/>
      <c r="G43" s="9"/>
      <c r="H43" s="9"/>
      <c r="I43" s="9"/>
      <c r="J43" s="9" t="n">
        <f aca="false">'2017-2019'!E43</f>
        <v>52443.76215</v>
      </c>
      <c r="K43" s="9"/>
      <c r="L43" s="9"/>
      <c r="M43" s="9"/>
      <c r="N43" s="9"/>
      <c r="O43" s="9"/>
      <c r="P43" s="9"/>
      <c r="Q43" s="9"/>
    </row>
    <row r="44" s="10" customFormat="true" ht="15" hidden="false" customHeight="false" outlineLevel="0" collapsed="false">
      <c r="A44" s="5" t="n">
        <v>42</v>
      </c>
      <c r="B44" s="6" t="s">
        <v>37</v>
      </c>
      <c r="C44" s="7" t="n">
        <v>42996</v>
      </c>
      <c r="D44" s="8" t="n">
        <f aca="false">'2017-2019'!E44/'2017-2019'!$E$214</f>
        <v>182.938820684892</v>
      </c>
      <c r="E44" s="9" t="n">
        <v>120000</v>
      </c>
      <c r="F44" s="9"/>
      <c r="G44" s="9"/>
      <c r="H44" s="9"/>
      <c r="I44" s="9"/>
      <c r="J44" s="9" t="n">
        <f aca="false">'2017-2019'!E44</f>
        <v>120000</v>
      </c>
      <c r="K44" s="9"/>
      <c r="L44" s="9"/>
      <c r="M44" s="9"/>
      <c r="N44" s="9"/>
      <c r="O44" s="9"/>
      <c r="P44" s="9"/>
      <c r="Q44" s="9"/>
    </row>
    <row r="45" s="10" customFormat="true" ht="15" hidden="false" customHeight="false" outlineLevel="0" collapsed="false">
      <c r="A45" s="5" t="n">
        <v>43</v>
      </c>
      <c r="B45" s="6" t="s">
        <v>38</v>
      </c>
      <c r="C45" s="7" t="n">
        <v>42995</v>
      </c>
      <c r="D45" s="8" t="n">
        <f aca="false">'2017-2019'!E45/'2017-2019'!$E$214</f>
        <v>213.428624132375</v>
      </c>
      <c r="E45" s="9" t="n">
        <v>140000</v>
      </c>
      <c r="F45" s="9"/>
      <c r="G45" s="9"/>
      <c r="H45" s="9"/>
      <c r="I45" s="9"/>
      <c r="J45" s="9" t="n">
        <f aca="false">'2017-2019'!E45</f>
        <v>140000</v>
      </c>
      <c r="K45" s="9"/>
      <c r="L45" s="9"/>
      <c r="M45" s="9"/>
      <c r="N45" s="9"/>
      <c r="O45" s="9"/>
      <c r="P45" s="9"/>
      <c r="Q45" s="9"/>
    </row>
    <row r="46" s="10" customFormat="true" ht="15" hidden="false" customHeight="false" outlineLevel="0" collapsed="false">
      <c r="A46" s="5" t="n">
        <v>44</v>
      </c>
      <c r="B46" s="6" t="s">
        <v>39</v>
      </c>
      <c r="C46" s="7" t="n">
        <v>42982</v>
      </c>
      <c r="D46" s="8" t="n">
        <f aca="false">'2017-2019'!E46/'2017-2019'!$E$214</f>
        <v>182.938820684892</v>
      </c>
      <c r="E46" s="9" t="n">
        <v>120000</v>
      </c>
      <c r="F46" s="9"/>
      <c r="G46" s="9"/>
      <c r="H46" s="9"/>
      <c r="I46" s="9"/>
      <c r="J46" s="9" t="n">
        <f aca="false">'2017-2019'!E46</f>
        <v>120000</v>
      </c>
      <c r="K46" s="9"/>
      <c r="L46" s="9"/>
      <c r="M46" s="9"/>
      <c r="N46" s="9"/>
      <c r="O46" s="9"/>
      <c r="P46" s="9"/>
      <c r="Q46" s="9"/>
    </row>
    <row r="47" s="10" customFormat="true" ht="15" hidden="false" customHeight="false" outlineLevel="0" collapsed="false">
      <c r="A47" s="5" t="n">
        <v>45</v>
      </c>
      <c r="B47" s="6" t="s">
        <v>40</v>
      </c>
      <c r="C47" s="7" t="n">
        <v>43006</v>
      </c>
      <c r="D47" s="8" t="n">
        <v>297.5</v>
      </c>
      <c r="E47" s="9" t="n">
        <f aca="false">D47*E214</f>
        <v>195147.2075</v>
      </c>
      <c r="F47" s="9"/>
      <c r="G47" s="9"/>
      <c r="H47" s="9"/>
      <c r="I47" s="9"/>
      <c r="J47" s="9" t="n">
        <f aca="false">E47</f>
        <v>195147.2075</v>
      </c>
      <c r="K47" s="9"/>
      <c r="L47" s="9"/>
      <c r="M47" s="9"/>
      <c r="N47" s="9"/>
      <c r="O47" s="9"/>
      <c r="P47" s="9"/>
      <c r="Q47" s="9"/>
    </row>
    <row r="48" s="10" customFormat="true" ht="15" hidden="false" customHeight="false" outlineLevel="0" collapsed="false">
      <c r="A48" s="5" t="n">
        <v>46</v>
      </c>
      <c r="B48" s="6" t="s">
        <v>40</v>
      </c>
      <c r="C48" s="7" t="n">
        <v>43089</v>
      </c>
      <c r="D48" s="8" t="n">
        <v>594.4</v>
      </c>
      <c r="E48" s="9" t="n">
        <f aca="false">D48*E214</f>
        <v>389900.8408</v>
      </c>
      <c r="F48" s="9"/>
      <c r="G48" s="9"/>
      <c r="H48" s="9"/>
      <c r="I48" s="9"/>
      <c r="J48" s="9" t="n">
        <f aca="false">E48</f>
        <v>389900.8408</v>
      </c>
      <c r="K48" s="9"/>
      <c r="L48" s="9"/>
      <c r="M48" s="9"/>
      <c r="N48" s="9"/>
      <c r="O48" s="9"/>
      <c r="P48" s="9"/>
      <c r="Q48" s="9"/>
    </row>
    <row r="49" s="10" customFormat="true" ht="15" hidden="false" customHeight="false" outlineLevel="0" collapsed="false">
      <c r="A49" s="5" t="n">
        <v>47</v>
      </c>
      <c r="B49" s="6" t="s">
        <v>41</v>
      </c>
      <c r="C49" s="7" t="n">
        <v>42997</v>
      </c>
      <c r="D49" s="8" t="n">
        <v>762.25</v>
      </c>
      <c r="E49" s="9" t="n">
        <v>500000</v>
      </c>
      <c r="F49" s="9"/>
      <c r="G49" s="9"/>
      <c r="H49" s="9"/>
      <c r="I49" s="9"/>
      <c r="J49" s="9" t="n">
        <v>500000</v>
      </c>
      <c r="K49" s="9"/>
      <c r="L49" s="9"/>
      <c r="M49" s="9"/>
      <c r="N49" s="9"/>
      <c r="O49" s="9"/>
      <c r="P49" s="9"/>
      <c r="Q49" s="9"/>
    </row>
    <row r="50" s="10" customFormat="true" ht="15" hidden="false" customHeight="false" outlineLevel="0" collapsed="false">
      <c r="A50" s="5" t="n">
        <v>48</v>
      </c>
      <c r="B50" s="6" t="s">
        <v>42</v>
      </c>
      <c r="C50" s="7" t="n">
        <v>42983</v>
      </c>
      <c r="D50" s="8" t="n">
        <v>524.8</v>
      </c>
      <c r="E50" s="9" t="n">
        <v>344246.23</v>
      </c>
      <c r="F50" s="9"/>
      <c r="G50" s="9"/>
      <c r="H50" s="9"/>
      <c r="I50" s="9"/>
      <c r="J50" s="9" t="n">
        <v>344246.23</v>
      </c>
      <c r="K50" s="9"/>
      <c r="L50" s="9"/>
      <c r="M50" s="9"/>
      <c r="N50" s="9"/>
      <c r="O50" s="9"/>
      <c r="P50" s="9"/>
      <c r="Q50" s="9"/>
    </row>
    <row r="51" s="10" customFormat="true" ht="15" hidden="false" customHeight="false" outlineLevel="0" collapsed="false">
      <c r="A51" s="5" t="n">
        <v>49</v>
      </c>
      <c r="B51" s="6" t="s">
        <v>43</v>
      </c>
      <c r="C51" s="7" t="n">
        <v>42936</v>
      </c>
      <c r="D51" s="8" t="n">
        <v>34.5</v>
      </c>
      <c r="E51" s="9" t="n">
        <v>22630.52</v>
      </c>
      <c r="F51" s="9"/>
      <c r="G51" s="9"/>
      <c r="H51" s="9"/>
      <c r="I51" s="9"/>
      <c r="J51" s="9" t="n">
        <v>22630.52</v>
      </c>
      <c r="K51" s="9"/>
      <c r="L51" s="9"/>
      <c r="M51" s="9"/>
      <c r="N51" s="9"/>
      <c r="O51" s="9"/>
      <c r="P51" s="9"/>
      <c r="Q51" s="9"/>
    </row>
    <row r="52" s="10" customFormat="true" ht="15" hidden="false" customHeight="false" outlineLevel="0" collapsed="false">
      <c r="A52" s="5" t="n">
        <v>50</v>
      </c>
      <c r="B52" s="6" t="s">
        <v>43</v>
      </c>
      <c r="C52" s="7" t="n">
        <v>42845</v>
      </c>
      <c r="D52" s="8" t="n">
        <v>34.5</v>
      </c>
      <c r="E52" s="9" t="n">
        <v>22630.52</v>
      </c>
      <c r="F52" s="9"/>
      <c r="G52" s="9"/>
      <c r="H52" s="9"/>
      <c r="I52" s="9"/>
      <c r="J52" s="9" t="n">
        <v>22630.52</v>
      </c>
      <c r="K52" s="9"/>
      <c r="L52" s="9"/>
      <c r="M52" s="9"/>
      <c r="N52" s="9"/>
      <c r="O52" s="9"/>
      <c r="P52" s="9"/>
      <c r="Q52" s="9"/>
    </row>
    <row r="53" s="10" customFormat="true" ht="15" hidden="false" customHeight="false" outlineLevel="0" collapsed="false">
      <c r="A53" s="5" t="n">
        <v>51</v>
      </c>
      <c r="B53" s="6" t="s">
        <v>43</v>
      </c>
      <c r="C53" s="7" t="n">
        <v>42944</v>
      </c>
      <c r="D53" s="8" t="n">
        <v>34.5</v>
      </c>
      <c r="E53" s="9" t="n">
        <v>22630.52</v>
      </c>
      <c r="F53" s="9"/>
      <c r="G53" s="9"/>
      <c r="H53" s="9"/>
      <c r="I53" s="9"/>
      <c r="J53" s="9" t="n">
        <v>22630.52</v>
      </c>
      <c r="K53" s="9"/>
      <c r="L53" s="9"/>
      <c r="M53" s="9"/>
      <c r="N53" s="9"/>
      <c r="O53" s="9"/>
      <c r="P53" s="9"/>
      <c r="Q53" s="9"/>
    </row>
    <row r="54" s="10" customFormat="true" ht="15" hidden="false" customHeight="false" outlineLevel="0" collapsed="false">
      <c r="A54" s="5" t="n">
        <v>52</v>
      </c>
      <c r="B54" s="6" t="s">
        <v>15</v>
      </c>
      <c r="C54" s="7" t="n">
        <v>43008</v>
      </c>
      <c r="D54" s="8" t="n">
        <v>47.73</v>
      </c>
      <c r="E54" s="9" t="n">
        <v>30000</v>
      </c>
      <c r="F54" s="9"/>
      <c r="G54" s="9"/>
      <c r="H54" s="9"/>
      <c r="I54" s="9"/>
      <c r="J54" s="9"/>
      <c r="K54" s="9"/>
      <c r="L54" s="9"/>
      <c r="M54" s="9"/>
      <c r="N54" s="9" t="n">
        <v>30000</v>
      </c>
      <c r="O54" s="9"/>
      <c r="P54" s="9"/>
      <c r="Q54" s="9"/>
    </row>
    <row r="55" s="10" customFormat="true" ht="15" hidden="false" customHeight="false" outlineLevel="0" collapsed="false">
      <c r="A55" s="5" t="n">
        <v>53</v>
      </c>
      <c r="B55" s="6" t="s">
        <v>8</v>
      </c>
      <c r="C55" s="7" t="n">
        <v>43008</v>
      </c>
      <c r="D55" s="8" t="n">
        <v>152.45</v>
      </c>
      <c r="E55" s="9" t="n">
        <v>100000</v>
      </c>
      <c r="F55" s="9"/>
      <c r="G55" s="9" t="n">
        <v>100000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="10" customFormat="true" ht="15" hidden="false" customHeight="false" outlineLevel="0" collapsed="false">
      <c r="A56" s="5" t="n">
        <v>54</v>
      </c>
      <c r="B56" s="6" t="s">
        <v>44</v>
      </c>
      <c r="C56" s="7" t="n">
        <v>43013</v>
      </c>
      <c r="D56" s="8" t="n">
        <v>38.11</v>
      </c>
      <c r="E56" s="9" t="n">
        <v>25000</v>
      </c>
      <c r="F56" s="9" t="n">
        <v>25000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="10" customFormat="true" ht="15" hidden="false" customHeight="false" outlineLevel="0" collapsed="false">
      <c r="A57" s="5" t="n">
        <v>55</v>
      </c>
      <c r="B57" s="6" t="s">
        <v>45</v>
      </c>
      <c r="C57" s="7" t="n">
        <v>43018</v>
      </c>
      <c r="D57" s="8" t="n">
        <v>45.73</v>
      </c>
      <c r="E57" s="9" t="n">
        <v>30000</v>
      </c>
      <c r="F57" s="9" t="n">
        <v>30000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="10" customFormat="true" ht="15" hidden="false" customHeight="false" outlineLevel="0" collapsed="false">
      <c r="A58" s="5" t="n">
        <v>56</v>
      </c>
      <c r="B58" s="6" t="s">
        <v>46</v>
      </c>
      <c r="C58" s="7" t="n">
        <v>43019</v>
      </c>
      <c r="D58" s="8" t="n">
        <v>121.96</v>
      </c>
      <c r="E58" s="9" t="n">
        <v>80000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 t="n">
        <v>80000</v>
      </c>
      <c r="Q58" s="9"/>
    </row>
    <row r="59" s="10" customFormat="true" ht="15" hidden="false" customHeight="false" outlineLevel="0" collapsed="false">
      <c r="A59" s="5" t="n">
        <v>57</v>
      </c>
      <c r="B59" s="6" t="s">
        <v>23</v>
      </c>
      <c r="C59" s="7" t="n">
        <v>43021</v>
      </c>
      <c r="D59" s="8" t="n">
        <v>990.92</v>
      </c>
      <c r="E59" s="9" t="n">
        <v>650000</v>
      </c>
      <c r="F59" s="9"/>
      <c r="G59" s="9"/>
      <c r="H59" s="9"/>
      <c r="I59" s="9"/>
      <c r="J59" s="9"/>
      <c r="K59" s="9" t="n">
        <v>650000</v>
      </c>
      <c r="L59" s="9"/>
      <c r="M59" s="9"/>
      <c r="N59" s="9"/>
      <c r="O59" s="9"/>
      <c r="P59" s="9" t="s">
        <v>34</v>
      </c>
      <c r="Q59" s="9"/>
    </row>
    <row r="60" s="10" customFormat="true" ht="15" hidden="false" customHeight="false" outlineLevel="0" collapsed="false">
      <c r="A60" s="5" t="n">
        <v>58</v>
      </c>
      <c r="B60" s="6" t="s">
        <v>15</v>
      </c>
      <c r="C60" s="7" t="n">
        <v>43039</v>
      </c>
      <c r="D60" s="8" t="n">
        <v>45.73</v>
      </c>
      <c r="E60" s="9" t="n">
        <v>30000</v>
      </c>
      <c r="F60" s="9"/>
      <c r="G60" s="9"/>
      <c r="H60" s="9"/>
      <c r="I60" s="9"/>
      <c r="J60" s="9"/>
      <c r="K60" s="9"/>
      <c r="L60" s="9"/>
      <c r="M60" s="9"/>
      <c r="N60" s="9" t="n">
        <v>30000</v>
      </c>
      <c r="O60" s="9"/>
      <c r="P60" s="9"/>
      <c r="Q60" s="9"/>
    </row>
    <row r="61" s="10" customFormat="true" ht="15" hidden="false" customHeight="false" outlineLevel="0" collapsed="false">
      <c r="A61" s="5" t="n">
        <v>59</v>
      </c>
      <c r="B61" s="6" t="s">
        <v>8</v>
      </c>
      <c r="C61" s="7" t="n">
        <v>43039</v>
      </c>
      <c r="D61" s="8" t="n">
        <v>152.45</v>
      </c>
      <c r="E61" s="9" t="n">
        <v>100000</v>
      </c>
      <c r="F61" s="9"/>
      <c r="G61" s="9" t="n">
        <v>100000</v>
      </c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="10" customFormat="true" ht="15" hidden="false" customHeight="false" outlineLevel="0" collapsed="false">
      <c r="A62" s="5" t="n">
        <v>60</v>
      </c>
      <c r="B62" s="6" t="s">
        <v>47</v>
      </c>
      <c r="C62" s="7" t="n">
        <v>43042</v>
      </c>
      <c r="D62" s="8" t="n">
        <v>6.1</v>
      </c>
      <c r="E62" s="9" t="n">
        <v>4000</v>
      </c>
      <c r="F62" s="9" t="n">
        <v>4000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="10" customFormat="true" ht="15" hidden="false" customHeight="false" outlineLevel="0" collapsed="false">
      <c r="A63" s="5" t="n">
        <v>61</v>
      </c>
      <c r="B63" s="6" t="s">
        <v>47</v>
      </c>
      <c r="C63" s="7" t="n">
        <v>43050</v>
      </c>
      <c r="D63" s="8" t="n">
        <v>6.1</v>
      </c>
      <c r="E63" s="9" t="n">
        <v>4000</v>
      </c>
      <c r="F63" s="9" t="n">
        <v>4000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="10" customFormat="true" ht="15" hidden="false" customHeight="false" outlineLevel="0" collapsed="false">
      <c r="A64" s="5" t="n">
        <v>62</v>
      </c>
      <c r="B64" s="6" t="s">
        <v>48</v>
      </c>
      <c r="C64" s="7" t="n">
        <v>43053</v>
      </c>
      <c r="D64" s="8" t="n">
        <v>201.23</v>
      </c>
      <c r="E64" s="9" t="n">
        <v>132000</v>
      </c>
      <c r="F64" s="9"/>
      <c r="G64" s="9"/>
      <c r="H64" s="9"/>
      <c r="I64" s="9"/>
      <c r="J64" s="9"/>
      <c r="K64" s="9"/>
      <c r="L64" s="9"/>
      <c r="M64" s="9"/>
      <c r="N64" s="9" t="n">
        <v>132000</v>
      </c>
      <c r="O64" s="9"/>
      <c r="P64" s="9"/>
      <c r="Q64" s="9"/>
    </row>
    <row r="65" s="10" customFormat="true" ht="15" hidden="false" customHeight="false" outlineLevel="0" collapsed="false">
      <c r="A65" s="5" t="n">
        <v>63</v>
      </c>
      <c r="B65" s="6" t="s">
        <v>49</v>
      </c>
      <c r="C65" s="7" t="n">
        <v>43055</v>
      </c>
      <c r="D65" s="8" t="n">
        <v>234.77</v>
      </c>
      <c r="E65" s="9" t="n">
        <v>154000</v>
      </c>
      <c r="F65" s="9"/>
      <c r="G65" s="9"/>
      <c r="H65" s="9"/>
      <c r="I65" s="9"/>
      <c r="J65" s="9"/>
      <c r="K65" s="9"/>
      <c r="L65" s="9" t="n">
        <v>154000</v>
      </c>
      <c r="M65" s="9"/>
      <c r="N65" s="9"/>
      <c r="O65" s="9"/>
      <c r="P65" s="9"/>
      <c r="Q65" s="9"/>
    </row>
    <row r="66" s="10" customFormat="true" ht="15" hidden="false" customHeight="false" outlineLevel="0" collapsed="false">
      <c r="A66" s="5" t="n">
        <v>64</v>
      </c>
      <c r="B66" s="6" t="s">
        <v>23</v>
      </c>
      <c r="C66" s="7" t="n">
        <v>43056</v>
      </c>
      <c r="D66" s="8" t="n">
        <v>990.92</v>
      </c>
      <c r="E66" s="9" t="n">
        <v>650000</v>
      </c>
      <c r="F66" s="9"/>
      <c r="G66" s="9"/>
      <c r="H66" s="9"/>
      <c r="I66" s="9"/>
      <c r="J66" s="9"/>
      <c r="K66" s="9" t="n">
        <v>650000</v>
      </c>
      <c r="L66" s="9"/>
      <c r="M66" s="9"/>
      <c r="N66" s="9"/>
      <c r="O66" s="9"/>
      <c r="P66" s="9"/>
      <c r="Q66" s="9"/>
    </row>
    <row r="67" s="10" customFormat="true" ht="15" hidden="false" customHeight="false" outlineLevel="0" collapsed="false">
      <c r="A67" s="5" t="n">
        <v>65</v>
      </c>
      <c r="B67" s="6" t="s">
        <v>15</v>
      </c>
      <c r="C67" s="7" t="n">
        <v>43069</v>
      </c>
      <c r="D67" s="8" t="n">
        <v>45.73</v>
      </c>
      <c r="E67" s="9" t="n">
        <v>30000</v>
      </c>
      <c r="F67" s="9"/>
      <c r="G67" s="9"/>
      <c r="H67" s="9"/>
      <c r="I67" s="9"/>
      <c r="J67" s="9"/>
      <c r="K67" s="9"/>
      <c r="L67" s="9"/>
      <c r="M67" s="9"/>
      <c r="N67" s="9" t="n">
        <v>30000</v>
      </c>
      <c r="O67" s="9"/>
      <c r="P67" s="9"/>
      <c r="Q67" s="9"/>
    </row>
    <row r="68" s="10" customFormat="true" ht="15" hidden="false" customHeight="false" outlineLevel="0" collapsed="false">
      <c r="A68" s="5" t="n">
        <v>66</v>
      </c>
      <c r="B68" s="6" t="s">
        <v>8</v>
      </c>
      <c r="C68" s="7" t="n">
        <v>43069</v>
      </c>
      <c r="D68" s="8" t="n">
        <v>152.45</v>
      </c>
      <c r="E68" s="9" t="n">
        <v>100000</v>
      </c>
      <c r="F68" s="9"/>
      <c r="G68" s="9" t="n">
        <v>100000</v>
      </c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="10" customFormat="true" ht="15" hidden="false" customHeight="false" outlineLevel="0" collapsed="false">
      <c r="A69" s="5" t="n">
        <v>67</v>
      </c>
      <c r="B69" s="6" t="s">
        <v>48</v>
      </c>
      <c r="C69" s="7" t="n">
        <v>43071</v>
      </c>
      <c r="D69" s="8" t="n">
        <f aca="false">'2017-2019'!E69/'2017-2019'!$E$214</f>
        <v>338.436818267051</v>
      </c>
      <c r="E69" s="9" t="n">
        <v>222000</v>
      </c>
      <c r="F69" s="9"/>
      <c r="G69" s="9"/>
      <c r="H69" s="9"/>
      <c r="I69" s="9"/>
      <c r="J69" s="9"/>
      <c r="K69" s="9"/>
      <c r="L69" s="9" t="n">
        <v>222000</v>
      </c>
      <c r="M69" s="9"/>
      <c r="N69" s="9"/>
      <c r="O69" s="9"/>
      <c r="P69" s="9"/>
      <c r="Q69" s="9"/>
    </row>
    <row r="70" s="10" customFormat="true" ht="15" hidden="false" customHeight="false" outlineLevel="0" collapsed="false">
      <c r="A70" s="5" t="n">
        <v>68</v>
      </c>
      <c r="B70" s="6" t="s">
        <v>22</v>
      </c>
      <c r="C70" s="7" t="n">
        <v>43079</v>
      </c>
      <c r="D70" s="8" t="n">
        <f aca="false">'2017-2019'!E70/'2017-2019'!$E$214</f>
        <v>53.3571560330936</v>
      </c>
      <c r="E70" s="9" t="n">
        <v>35000</v>
      </c>
      <c r="F70" s="9" t="n">
        <v>35000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="10" customFormat="true" ht="15" hidden="false" customHeight="false" outlineLevel="0" collapsed="false">
      <c r="A71" s="5" t="n">
        <v>69</v>
      </c>
      <c r="B71" s="6" t="s">
        <v>23</v>
      </c>
      <c r="C71" s="7" t="n">
        <v>43080</v>
      </c>
      <c r="D71" s="8" t="n">
        <f aca="false">'2017-2019'!E71/'2017-2019'!$E$214</f>
        <v>990.918612043168</v>
      </c>
      <c r="E71" s="9" t="n">
        <v>650000</v>
      </c>
      <c r="F71" s="9"/>
      <c r="G71" s="9"/>
      <c r="H71" s="9"/>
      <c r="I71" s="9"/>
      <c r="J71" s="9"/>
      <c r="K71" s="9" t="n">
        <v>650000</v>
      </c>
      <c r="L71" s="9"/>
      <c r="M71" s="9"/>
      <c r="N71" s="9"/>
      <c r="O71" s="9"/>
      <c r="P71" s="9"/>
      <c r="Q71" s="9"/>
    </row>
    <row r="72" s="10" customFormat="true" ht="15" hidden="false" customHeight="false" outlineLevel="0" collapsed="false">
      <c r="A72" s="5" t="n">
        <v>70</v>
      </c>
      <c r="B72" s="6" t="s">
        <v>50</v>
      </c>
      <c r="C72" s="7" t="n">
        <v>43083</v>
      </c>
      <c r="D72" s="8" t="n">
        <f aca="false">'2017-2019'!E72/'2017-2019'!$E$214</f>
        <v>2774.57211372087</v>
      </c>
      <c r="E72" s="9" t="n">
        <v>1820000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 t="n">
        <v>1820000</v>
      </c>
      <c r="Q72" s="9"/>
    </row>
    <row r="73" s="10" customFormat="true" ht="15" hidden="false" customHeight="false" outlineLevel="0" collapsed="false">
      <c r="A73" s="5" t="n">
        <v>71</v>
      </c>
      <c r="B73" s="6" t="s">
        <v>47</v>
      </c>
      <c r="C73" s="7" t="n">
        <v>43083</v>
      </c>
      <c r="D73" s="8" t="n">
        <f aca="false">'2017-2019'!E73/'2017-2019'!$E$214</f>
        <v>6.09796068949642</v>
      </c>
      <c r="E73" s="9" t="n">
        <v>4000</v>
      </c>
      <c r="F73" s="9" t="n">
        <v>4000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="10" customFormat="true" ht="15" hidden="false" customHeight="false" outlineLevel="0" collapsed="false">
      <c r="A74" s="5" t="n">
        <v>72</v>
      </c>
      <c r="B74" s="6" t="s">
        <v>51</v>
      </c>
      <c r="C74" s="11" t="n">
        <v>43086</v>
      </c>
      <c r="D74" s="8" t="n">
        <f aca="false">'2017-2019'!E74/'2017-2019'!$E$214</f>
        <v>972.624729974678</v>
      </c>
      <c r="E74" s="9" t="n">
        <v>638000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 t="n">
        <v>638000</v>
      </c>
    </row>
    <row r="75" s="10" customFormat="true" ht="15" hidden="false" customHeight="false" outlineLevel="0" collapsed="false">
      <c r="A75" s="5" t="n">
        <v>73</v>
      </c>
      <c r="B75" s="6" t="s">
        <v>52</v>
      </c>
      <c r="C75" s="11" t="n">
        <v>43088</v>
      </c>
      <c r="D75" s="8" t="n">
        <f aca="false">'2017-2019'!E75/'2017-2019'!$E$214</f>
        <v>230.19801602849</v>
      </c>
      <c r="E75" s="12" t="n">
        <v>151000</v>
      </c>
      <c r="F75" s="12"/>
      <c r="G75" s="12"/>
      <c r="H75" s="12"/>
      <c r="I75" s="12"/>
      <c r="J75" s="12"/>
      <c r="K75" s="12"/>
      <c r="L75" s="12" t="n">
        <v>151000</v>
      </c>
      <c r="M75" s="12"/>
      <c r="N75" s="9"/>
      <c r="O75" s="9"/>
      <c r="P75" s="9"/>
      <c r="Q75" s="9"/>
    </row>
    <row r="76" s="10" customFormat="true" ht="15" hidden="false" customHeight="false" outlineLevel="0" collapsed="false">
      <c r="A76" s="5" t="n">
        <v>74</v>
      </c>
      <c r="B76" s="6" t="s">
        <v>8</v>
      </c>
      <c r="C76" s="7" t="n">
        <v>43100</v>
      </c>
      <c r="D76" s="8" t="n">
        <f aca="false">'2017-2019'!E76/'2017-2019'!$E$214</f>
        <v>152.44901723741</v>
      </c>
      <c r="E76" s="9" t="n">
        <v>100000</v>
      </c>
      <c r="F76" s="9"/>
      <c r="G76" s="9" t="n">
        <v>100000</v>
      </c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="10" customFormat="true" ht="15" hidden="false" customHeight="false" outlineLevel="0" collapsed="false">
      <c r="A77" s="5" t="n">
        <v>75</v>
      </c>
      <c r="B77" s="6" t="s">
        <v>15</v>
      </c>
      <c r="C77" s="7" t="n">
        <v>43100</v>
      </c>
      <c r="D77" s="8" t="n">
        <f aca="false">'2017-2019'!E77/'2017-2019'!$E$214</f>
        <v>45.7347051712231</v>
      </c>
      <c r="E77" s="9" t="n">
        <v>30000</v>
      </c>
      <c r="F77" s="9" t="s">
        <v>34</v>
      </c>
      <c r="G77" s="9"/>
      <c r="H77" s="9"/>
      <c r="I77" s="9"/>
      <c r="J77" s="9"/>
      <c r="K77" s="9"/>
      <c r="L77" s="9"/>
      <c r="M77" s="9"/>
      <c r="N77" s="9" t="n">
        <v>30000</v>
      </c>
      <c r="O77" s="9"/>
      <c r="P77" s="9"/>
      <c r="Q77" s="9"/>
    </row>
    <row r="78" s="10" customFormat="true" ht="15" hidden="false" customHeight="false" outlineLevel="0" collapsed="false">
      <c r="A78" s="5" t="n">
        <v>76</v>
      </c>
      <c r="B78" s="6" t="s">
        <v>53</v>
      </c>
      <c r="C78" s="7" t="n">
        <v>43115</v>
      </c>
      <c r="D78" s="8" t="n">
        <f aca="false">'2017-2019'!E78/'2017-2019'!$E$214</f>
        <v>7.66361209652462</v>
      </c>
      <c r="E78" s="9" t="n">
        <v>5027</v>
      </c>
      <c r="F78" s="9" t="n">
        <v>5027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="10" customFormat="true" ht="15" hidden="false" customHeight="false" outlineLevel="0" collapsed="false">
      <c r="A79" s="5" t="n">
        <v>77</v>
      </c>
      <c r="B79" s="6" t="s">
        <v>23</v>
      </c>
      <c r="C79" s="7" t="n">
        <v>43118</v>
      </c>
      <c r="D79" s="8" t="n">
        <f aca="false">'2017-2019'!E79/'2017-2019'!$E$214</f>
        <v>990.918612043168</v>
      </c>
      <c r="E79" s="9" t="n">
        <v>650000</v>
      </c>
      <c r="F79" s="9"/>
      <c r="G79" s="9"/>
      <c r="H79" s="9"/>
      <c r="I79" s="9"/>
      <c r="J79" s="9"/>
      <c r="K79" s="9" t="n">
        <v>650000</v>
      </c>
      <c r="L79" s="9"/>
      <c r="M79" s="9"/>
      <c r="N79" s="9"/>
      <c r="O79" s="9"/>
      <c r="P79" s="9"/>
      <c r="Q79" s="9"/>
    </row>
    <row r="80" s="10" customFormat="true" ht="15" hidden="false" customHeight="false" outlineLevel="0" collapsed="false">
      <c r="A80" s="5" t="n">
        <v>78</v>
      </c>
      <c r="B80" s="6" t="s">
        <v>53</v>
      </c>
      <c r="C80" s="7" t="n">
        <v>43153</v>
      </c>
      <c r="D80" s="8" t="n">
        <f aca="false">'2017-2019'!E80/'2017-2019'!$E$214</f>
        <v>9.14694103424462</v>
      </c>
      <c r="E80" s="9" t="n">
        <v>6000</v>
      </c>
      <c r="F80" s="9" t="n">
        <v>6000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="10" customFormat="true" ht="15" hidden="false" customHeight="false" outlineLevel="0" collapsed="false">
      <c r="A81" s="5" t="n">
        <v>79</v>
      </c>
      <c r="B81" s="6" t="s">
        <v>8</v>
      </c>
      <c r="C81" s="7" t="n">
        <v>43131</v>
      </c>
      <c r="D81" s="8" t="n">
        <f aca="false">'2017-2019'!E81/'2017-2019'!$E$214</f>
        <v>152.44901723741</v>
      </c>
      <c r="E81" s="9" t="n">
        <v>100000</v>
      </c>
      <c r="F81" s="9"/>
      <c r="G81" s="9" t="n">
        <v>100000</v>
      </c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="10" customFormat="true" ht="15" hidden="false" customHeight="false" outlineLevel="0" collapsed="false">
      <c r="A82" s="5" t="n">
        <v>80</v>
      </c>
      <c r="B82" s="6" t="s">
        <v>15</v>
      </c>
      <c r="C82" s="7" t="n">
        <v>43131</v>
      </c>
      <c r="D82" s="8" t="n">
        <f aca="false">'2017-2019'!E82/'2017-2019'!$E$214</f>
        <v>45.7347051712231</v>
      </c>
      <c r="E82" s="9" t="n">
        <v>30000</v>
      </c>
      <c r="F82" s="9"/>
      <c r="G82" s="9"/>
      <c r="H82" s="9"/>
      <c r="I82" s="9"/>
      <c r="J82" s="9"/>
      <c r="K82" s="9"/>
      <c r="L82" s="9"/>
      <c r="M82" s="9"/>
      <c r="N82" s="9" t="n">
        <v>30000</v>
      </c>
      <c r="O82" s="9"/>
      <c r="P82" s="9"/>
      <c r="Q82" s="9"/>
    </row>
    <row r="83" s="10" customFormat="true" ht="15" hidden="false" customHeight="false" outlineLevel="0" collapsed="false">
      <c r="A83" s="5" t="n">
        <v>81</v>
      </c>
      <c r="B83" s="6" t="s">
        <v>23</v>
      </c>
      <c r="C83" s="7" t="n">
        <v>43142</v>
      </c>
      <c r="D83" s="8" t="n">
        <f aca="false">'2017-2019'!E83/'2017-2019'!$E$214</f>
        <v>990.918612043168</v>
      </c>
      <c r="E83" s="9" t="n">
        <v>650000</v>
      </c>
      <c r="F83" s="9"/>
      <c r="G83" s="9"/>
      <c r="H83" s="9"/>
      <c r="I83" s="9"/>
      <c r="J83" s="9"/>
      <c r="K83" s="9" t="n">
        <v>650000</v>
      </c>
      <c r="L83" s="9"/>
      <c r="M83" s="9"/>
      <c r="N83" s="9"/>
      <c r="O83" s="9"/>
      <c r="P83" s="9"/>
      <c r="Q83" s="9"/>
    </row>
    <row r="84" s="10" customFormat="true" ht="15" hidden="false" customHeight="false" outlineLevel="0" collapsed="false">
      <c r="A84" s="5" t="n">
        <v>82</v>
      </c>
      <c r="B84" s="6" t="s">
        <v>23</v>
      </c>
      <c r="C84" s="7" t="n">
        <v>43155</v>
      </c>
      <c r="D84" s="8" t="n">
        <f aca="false">'2017-2019'!E84/'2017-2019'!$E$214</f>
        <v>990.918612043168</v>
      </c>
      <c r="E84" s="9" t="n">
        <v>650000</v>
      </c>
      <c r="F84" s="9"/>
      <c r="G84" s="9"/>
      <c r="H84" s="9"/>
      <c r="I84" s="9"/>
      <c r="J84" s="9"/>
      <c r="K84" s="9" t="n">
        <v>650000</v>
      </c>
      <c r="L84" s="9"/>
      <c r="M84" s="9"/>
      <c r="N84" s="9"/>
      <c r="O84" s="9"/>
      <c r="P84" s="9"/>
      <c r="Q84" s="9"/>
    </row>
    <row r="85" s="10" customFormat="true" ht="15" hidden="false" customHeight="false" outlineLevel="0" collapsed="false">
      <c r="A85" s="5" t="n">
        <v>83</v>
      </c>
      <c r="B85" s="6" t="s">
        <v>15</v>
      </c>
      <c r="C85" s="7" t="n">
        <v>43159</v>
      </c>
      <c r="D85" s="8" t="n">
        <f aca="false">'2017-2019'!E85/'2017-2019'!$E$214</f>
        <v>45.7347051712231</v>
      </c>
      <c r="E85" s="9" t="n">
        <v>30000</v>
      </c>
      <c r="F85" s="9"/>
      <c r="G85" s="9"/>
      <c r="H85" s="9"/>
      <c r="I85" s="9"/>
      <c r="J85" s="9"/>
      <c r="K85" s="9"/>
      <c r="L85" s="9"/>
      <c r="M85" s="9"/>
      <c r="N85" s="9" t="n">
        <v>30000</v>
      </c>
      <c r="O85" s="9"/>
      <c r="P85" s="9"/>
      <c r="Q85" s="9"/>
    </row>
    <row r="86" s="10" customFormat="true" ht="15" hidden="false" customHeight="false" outlineLevel="0" collapsed="false">
      <c r="A86" s="5" t="n">
        <v>84</v>
      </c>
      <c r="B86" s="6" t="s">
        <v>8</v>
      </c>
      <c r="C86" s="7" t="n">
        <v>43159</v>
      </c>
      <c r="D86" s="8" t="n">
        <f aca="false">'2017-2019'!E86/'2017-2019'!$E$214</f>
        <v>152.44901723741</v>
      </c>
      <c r="E86" s="9" t="n">
        <v>100000</v>
      </c>
      <c r="F86" s="9"/>
      <c r="G86" s="9" t="n">
        <v>100000</v>
      </c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="10" customFormat="true" ht="15" hidden="false" customHeight="false" outlineLevel="0" collapsed="false">
      <c r="A87" s="5" t="n">
        <v>85</v>
      </c>
      <c r="B87" s="6" t="s">
        <v>54</v>
      </c>
      <c r="C87" s="7" t="n">
        <v>43171</v>
      </c>
      <c r="D87" s="8" t="n">
        <f aca="false">'2017-2019'!E87/'2017-2019'!$E$214</f>
        <v>1657.88306245684</v>
      </c>
      <c r="E87" s="9" t="n">
        <v>1087500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 t="n">
        <v>1087500</v>
      </c>
      <c r="Q87" s="9"/>
    </row>
    <row r="88" s="10" customFormat="true" ht="15" hidden="false" customHeight="false" outlineLevel="0" collapsed="false">
      <c r="A88" s="5" t="n">
        <v>86</v>
      </c>
      <c r="B88" s="6" t="s">
        <v>55</v>
      </c>
      <c r="C88" s="7" t="n">
        <v>43173</v>
      </c>
      <c r="D88" s="8" t="n">
        <f aca="false">'2017-2019'!E88/'2017-2019'!$E$214</f>
        <v>594.551167225901</v>
      </c>
      <c r="E88" s="9" t="n">
        <v>390000</v>
      </c>
      <c r="F88" s="9"/>
      <c r="G88" s="9"/>
      <c r="H88" s="9"/>
      <c r="I88" s="9"/>
      <c r="J88" s="9"/>
      <c r="K88" s="9" t="n">
        <v>390000</v>
      </c>
      <c r="L88" s="9"/>
      <c r="M88" s="9"/>
      <c r="N88" s="9"/>
      <c r="O88" s="9"/>
      <c r="P88" s="9"/>
      <c r="Q88" s="9"/>
    </row>
    <row r="89" s="10" customFormat="true" ht="15" hidden="false" customHeight="false" outlineLevel="0" collapsed="false">
      <c r="A89" s="5" t="n">
        <v>87</v>
      </c>
      <c r="B89" s="6" t="s">
        <v>56</v>
      </c>
      <c r="C89" s="7" t="n">
        <v>43186</v>
      </c>
      <c r="D89" s="8" t="n">
        <f aca="false">'2017-2019'!E89/'2017-2019'!$E$214</f>
        <v>1553.45548564921</v>
      </c>
      <c r="E89" s="9" t="n">
        <v>1019000</v>
      </c>
      <c r="F89" s="9"/>
      <c r="G89" s="9"/>
      <c r="H89" s="9"/>
      <c r="I89" s="9"/>
      <c r="J89" s="9"/>
      <c r="K89" s="9"/>
      <c r="L89" s="9"/>
      <c r="M89" s="9"/>
      <c r="N89" s="9"/>
      <c r="O89" s="9" t="n">
        <v>1019000</v>
      </c>
      <c r="P89" s="9"/>
      <c r="Q89" s="9"/>
    </row>
    <row r="90" s="10" customFormat="true" ht="15" hidden="false" customHeight="false" outlineLevel="0" collapsed="false">
      <c r="A90" s="5" t="n">
        <v>88</v>
      </c>
      <c r="B90" s="6" t="s">
        <v>15</v>
      </c>
      <c r="C90" s="7" t="n">
        <v>43190</v>
      </c>
      <c r="D90" s="8" t="n">
        <f aca="false">'2017-2019'!E90/'2017-2019'!$E$214</f>
        <v>45.7347051712231</v>
      </c>
      <c r="E90" s="9" t="n">
        <v>30000</v>
      </c>
      <c r="F90" s="9"/>
      <c r="G90" s="9"/>
      <c r="H90" s="9"/>
      <c r="I90" s="9"/>
      <c r="J90" s="9"/>
      <c r="K90" s="9"/>
      <c r="L90" s="9"/>
      <c r="M90" s="9"/>
      <c r="N90" s="9" t="n">
        <v>30000</v>
      </c>
      <c r="O90" s="9"/>
      <c r="P90" s="9"/>
      <c r="Q90" s="9"/>
    </row>
    <row r="91" s="10" customFormat="true" ht="15" hidden="false" customHeight="false" outlineLevel="0" collapsed="false">
      <c r="A91" s="5" t="n">
        <v>89</v>
      </c>
      <c r="B91" s="6" t="s">
        <v>8</v>
      </c>
      <c r="C91" s="7" t="n">
        <v>43189</v>
      </c>
      <c r="D91" s="8" t="n">
        <f aca="false">'2017-2019'!E91/'2017-2019'!$E$214</f>
        <v>152.44901723741</v>
      </c>
      <c r="E91" s="9" t="n">
        <v>100000</v>
      </c>
      <c r="F91" s="9"/>
      <c r="G91" s="9" t="n">
        <v>100000</v>
      </c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="10" customFormat="true" ht="15" hidden="false" customHeight="false" outlineLevel="0" collapsed="false">
      <c r="A92" s="5" t="n">
        <v>90</v>
      </c>
      <c r="B92" s="13" t="s">
        <v>57</v>
      </c>
      <c r="C92" s="7" t="n">
        <v>43197</v>
      </c>
      <c r="D92" s="14" t="n">
        <f aca="false">E92/$E$214</f>
        <v>6.09796068949642</v>
      </c>
      <c r="E92" s="9" t="n">
        <v>4000</v>
      </c>
      <c r="F92" s="9" t="n">
        <v>4000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="10" customFormat="true" ht="15" hidden="false" customHeight="false" outlineLevel="0" collapsed="false">
      <c r="A93" s="5" t="n">
        <v>91</v>
      </c>
      <c r="B93" s="6" t="s">
        <v>57</v>
      </c>
      <c r="C93" s="7" t="n">
        <v>43199</v>
      </c>
      <c r="D93" s="14" t="n">
        <f aca="false">E93/$E$214</f>
        <v>6.09796068949642</v>
      </c>
      <c r="E93" s="9" t="n">
        <v>4000</v>
      </c>
      <c r="F93" s="9" t="n">
        <v>4000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="10" customFormat="true" ht="15" hidden="false" customHeight="false" outlineLevel="0" collapsed="false">
      <c r="A94" s="5" t="n">
        <v>92</v>
      </c>
      <c r="B94" s="6" t="s">
        <v>58</v>
      </c>
      <c r="C94" s="7" t="n">
        <v>43217</v>
      </c>
      <c r="D94" s="14" t="n">
        <f aca="false">E94/$E$214</f>
        <v>990.918612043168</v>
      </c>
      <c r="E94" s="9" t="n">
        <v>650000</v>
      </c>
      <c r="F94" s="9"/>
      <c r="G94" s="9"/>
      <c r="H94" s="9"/>
      <c r="I94" s="9"/>
      <c r="J94" s="9"/>
      <c r="K94" s="9" t="n">
        <v>650000</v>
      </c>
      <c r="L94" s="9"/>
      <c r="M94" s="9"/>
      <c r="N94" s="9"/>
      <c r="O94" s="9"/>
      <c r="P94" s="9"/>
      <c r="Q94" s="9"/>
    </row>
    <row r="95" s="10" customFormat="true" ht="15" hidden="false" customHeight="false" outlineLevel="0" collapsed="false">
      <c r="A95" s="5" t="n">
        <v>93</v>
      </c>
      <c r="B95" s="6" t="s">
        <v>15</v>
      </c>
      <c r="C95" s="7" t="n">
        <v>-614217</v>
      </c>
      <c r="D95" s="14" t="n">
        <f aca="false">E95/$E$214</f>
        <v>45.7347051712231</v>
      </c>
      <c r="E95" s="9" t="n">
        <v>30000</v>
      </c>
      <c r="F95" s="9"/>
      <c r="G95" s="9"/>
      <c r="H95" s="9"/>
      <c r="I95" s="9"/>
      <c r="J95" s="9"/>
      <c r="K95" s="9"/>
      <c r="L95" s="9"/>
      <c r="M95" s="9"/>
      <c r="N95" s="9" t="n">
        <v>30000</v>
      </c>
      <c r="O95" s="9"/>
      <c r="P95" s="9"/>
      <c r="Q95" s="9"/>
    </row>
    <row r="96" s="10" customFormat="true" ht="15" hidden="false" customHeight="false" outlineLevel="0" collapsed="false">
      <c r="A96" s="5" t="n">
        <v>94</v>
      </c>
      <c r="B96" s="6" t="s">
        <v>8</v>
      </c>
      <c r="C96" s="7" t="n">
        <v>43220</v>
      </c>
      <c r="D96" s="14" t="n">
        <f aca="false">E96/$E$214</f>
        <v>152.44901723741</v>
      </c>
      <c r="E96" s="9" t="n">
        <v>100000</v>
      </c>
      <c r="F96" s="9"/>
      <c r="G96" s="9" t="n">
        <v>100000</v>
      </c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="10" customFormat="true" ht="15" hidden="false" customHeight="false" outlineLevel="0" collapsed="false">
      <c r="A97" s="5" t="n">
        <v>95</v>
      </c>
      <c r="B97" s="6" t="s">
        <v>57</v>
      </c>
      <c r="C97" s="7" t="n">
        <v>43228</v>
      </c>
      <c r="D97" s="14" t="n">
        <f aca="false">E97/$E$214</f>
        <v>6.09796068949642</v>
      </c>
      <c r="E97" s="9" t="n">
        <v>4000</v>
      </c>
      <c r="F97" s="9" t="n">
        <v>4000</v>
      </c>
      <c r="G97" s="9"/>
      <c r="H97" s="9"/>
      <c r="I97" s="9" t="s">
        <v>34</v>
      </c>
      <c r="J97" s="9"/>
      <c r="K97" s="9"/>
      <c r="L97" s="9"/>
      <c r="M97" s="9"/>
      <c r="N97" s="9"/>
      <c r="O97" s="9"/>
      <c r="P97" s="9"/>
      <c r="Q97" s="9"/>
    </row>
    <row r="98" s="10" customFormat="true" ht="15" hidden="false" customHeight="false" outlineLevel="0" collapsed="false">
      <c r="A98" s="5" t="n">
        <v>96</v>
      </c>
      <c r="B98" s="6" t="s">
        <v>57</v>
      </c>
      <c r="C98" s="7" t="n">
        <v>43230</v>
      </c>
      <c r="D98" s="14" t="n">
        <f aca="false">E98/$E$214</f>
        <v>6.09796068949642</v>
      </c>
      <c r="E98" s="9" t="n">
        <v>4000</v>
      </c>
      <c r="F98" s="9" t="n">
        <v>4000</v>
      </c>
      <c r="G98" s="9"/>
      <c r="H98" s="9"/>
      <c r="I98" s="9"/>
      <c r="J98" s="9"/>
      <c r="K98" s="9"/>
      <c r="L98" s="9" t="s">
        <v>34</v>
      </c>
      <c r="M98" s="9"/>
      <c r="N98" s="9"/>
      <c r="O98" s="9"/>
      <c r="P98" s="9"/>
      <c r="Q98" s="9"/>
    </row>
    <row r="99" s="10" customFormat="true" ht="15" hidden="false" customHeight="false" outlineLevel="0" collapsed="false">
      <c r="A99" s="5" t="n">
        <v>97</v>
      </c>
      <c r="B99" s="6" t="s">
        <v>58</v>
      </c>
      <c r="C99" s="7" t="n">
        <v>43232</v>
      </c>
      <c r="D99" s="14" t="n">
        <f aca="false">E99/$E$214</f>
        <v>990.918612043168</v>
      </c>
      <c r="E99" s="9" t="n">
        <v>650000</v>
      </c>
      <c r="F99" s="9"/>
      <c r="G99" s="9"/>
      <c r="H99" s="9"/>
      <c r="I99" s="9"/>
      <c r="J99" s="9"/>
      <c r="K99" s="9" t="n">
        <v>650000</v>
      </c>
      <c r="L99" s="9"/>
      <c r="M99" s="9"/>
      <c r="N99" s="9"/>
      <c r="O99" s="9"/>
      <c r="P99" s="9"/>
      <c r="Q99" s="9"/>
    </row>
    <row r="100" s="10" customFormat="true" ht="15" hidden="false" customHeight="false" outlineLevel="0" collapsed="false">
      <c r="A100" s="5" t="n">
        <v>98</v>
      </c>
      <c r="B100" s="6" t="s">
        <v>57</v>
      </c>
      <c r="C100" s="7" t="n">
        <v>43238</v>
      </c>
      <c r="D100" s="14" t="n">
        <f aca="false">E100/$E$214</f>
        <v>6.09796068949642</v>
      </c>
      <c r="E100" s="9" t="n">
        <v>4000</v>
      </c>
      <c r="F100" s="9" t="n">
        <v>4000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="10" customFormat="true" ht="15" hidden="false" customHeight="false" outlineLevel="0" collapsed="false">
      <c r="A101" s="5" t="n">
        <v>99</v>
      </c>
      <c r="B101" s="6" t="s">
        <v>55</v>
      </c>
      <c r="C101" s="7" t="n">
        <v>43243</v>
      </c>
      <c r="D101" s="14" t="n">
        <f aca="false">E101/$E$214</f>
        <v>513.753188090073</v>
      </c>
      <c r="E101" s="9" t="n">
        <v>337000</v>
      </c>
      <c r="F101" s="9"/>
      <c r="G101" s="9"/>
      <c r="H101" s="9"/>
      <c r="I101" s="9"/>
      <c r="J101" s="9"/>
      <c r="K101" s="9" t="n">
        <v>337000</v>
      </c>
      <c r="L101" s="9"/>
      <c r="M101" s="9"/>
      <c r="N101" s="9"/>
      <c r="O101" s="9"/>
      <c r="P101" s="9"/>
      <c r="Q101" s="9"/>
    </row>
    <row r="102" s="10" customFormat="true" ht="15" hidden="false" customHeight="false" outlineLevel="0" collapsed="false">
      <c r="A102" s="5" t="n">
        <v>100</v>
      </c>
      <c r="B102" s="6" t="s">
        <v>59</v>
      </c>
      <c r="C102" s="7" t="n">
        <v>43188</v>
      </c>
      <c r="D102" s="14" t="n">
        <f aca="false">E102/$E$214</f>
        <v>1666.2677584049</v>
      </c>
      <c r="E102" s="9" t="n">
        <v>1093000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 t="n">
        <v>1093000</v>
      </c>
      <c r="Q102" s="9"/>
    </row>
    <row r="103" s="10" customFormat="true" ht="15" hidden="false" customHeight="false" outlineLevel="0" collapsed="false">
      <c r="A103" s="5" t="n">
        <v>101</v>
      </c>
      <c r="B103" s="6" t="s">
        <v>58</v>
      </c>
      <c r="C103" s="7" t="n">
        <v>43249</v>
      </c>
      <c r="D103" s="14" t="n">
        <f aca="false">E103/$E$214</f>
        <v>990.918612043168</v>
      </c>
      <c r="E103" s="9" t="n">
        <v>650000</v>
      </c>
      <c r="F103" s="9"/>
      <c r="G103" s="9"/>
      <c r="H103" s="9"/>
      <c r="I103" s="9"/>
      <c r="J103" s="9"/>
      <c r="K103" s="9" t="n">
        <v>650000</v>
      </c>
      <c r="L103" s="9"/>
      <c r="M103" s="9"/>
      <c r="N103" s="9"/>
      <c r="O103" s="9"/>
      <c r="P103" s="9"/>
      <c r="Q103" s="9"/>
    </row>
    <row r="104" s="10" customFormat="true" ht="15" hidden="false" customHeight="false" outlineLevel="0" collapsed="false">
      <c r="A104" s="5" t="n">
        <v>102</v>
      </c>
      <c r="B104" s="6" t="s">
        <v>57</v>
      </c>
      <c r="C104" s="7" t="n">
        <v>43249</v>
      </c>
      <c r="D104" s="14" t="n">
        <f aca="false">E104/$E$214</f>
        <v>6.09796068949642</v>
      </c>
      <c r="E104" s="9" t="n">
        <v>4000</v>
      </c>
      <c r="F104" s="9" t="n">
        <v>4000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="10" customFormat="true" ht="15" hidden="false" customHeight="false" outlineLevel="0" collapsed="false">
      <c r="A105" s="5" t="n">
        <v>103</v>
      </c>
      <c r="B105" s="13" t="s">
        <v>15</v>
      </c>
      <c r="C105" s="7" t="n">
        <v>43189</v>
      </c>
      <c r="D105" s="14" t="n">
        <f aca="false">E105/$E$214</f>
        <v>45.7347051712231</v>
      </c>
      <c r="E105" s="9" t="n">
        <v>30000</v>
      </c>
      <c r="F105" s="13"/>
      <c r="G105" s="13"/>
      <c r="H105" s="13"/>
      <c r="I105" s="13"/>
      <c r="J105" s="13"/>
      <c r="K105" s="13"/>
      <c r="L105" s="13"/>
      <c r="M105" s="13"/>
      <c r="N105" s="9" t="n">
        <v>30000</v>
      </c>
      <c r="O105" s="13"/>
      <c r="P105" s="13"/>
      <c r="Q105" s="13"/>
    </row>
    <row r="106" s="10" customFormat="true" ht="15" hidden="false" customHeight="false" outlineLevel="0" collapsed="false">
      <c r="A106" s="5" t="n">
        <v>104</v>
      </c>
      <c r="B106" s="6" t="s">
        <v>8</v>
      </c>
      <c r="C106" s="7" t="n">
        <v>43251</v>
      </c>
      <c r="D106" s="14" t="n">
        <f aca="false">E106/$E$214</f>
        <v>152.44901723741</v>
      </c>
      <c r="E106" s="9" t="n">
        <v>100000</v>
      </c>
      <c r="F106" s="9"/>
      <c r="G106" s="9" t="n">
        <v>100000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="10" customFormat="true" ht="15" hidden="false" customHeight="false" outlineLevel="0" collapsed="false">
      <c r="A107" s="5" t="n">
        <v>105</v>
      </c>
      <c r="B107" s="6" t="s">
        <v>15</v>
      </c>
      <c r="C107" s="7" t="n">
        <v>43281</v>
      </c>
      <c r="D107" s="14" t="n">
        <f aca="false">E107/$E$214</f>
        <v>45.7347051712231</v>
      </c>
      <c r="E107" s="9" t="n">
        <v>30000</v>
      </c>
      <c r="F107" s="9"/>
      <c r="G107" s="9"/>
      <c r="H107" s="9"/>
      <c r="I107" s="9"/>
      <c r="J107" s="9"/>
      <c r="K107" s="9"/>
      <c r="L107" s="9"/>
      <c r="M107" s="9"/>
      <c r="N107" s="9" t="n">
        <v>30000</v>
      </c>
      <c r="O107" s="9"/>
      <c r="P107" s="9"/>
      <c r="Q107" s="9"/>
    </row>
    <row r="108" s="10" customFormat="true" ht="15" hidden="false" customHeight="false" outlineLevel="0" collapsed="false">
      <c r="A108" s="5" t="n">
        <v>106</v>
      </c>
      <c r="B108" s="6" t="s">
        <v>8</v>
      </c>
      <c r="C108" s="7" t="n">
        <v>43281</v>
      </c>
      <c r="D108" s="14" t="n">
        <f aca="false">E108/$E$214</f>
        <v>152.44901723741</v>
      </c>
      <c r="E108" s="9" t="n">
        <v>100000</v>
      </c>
      <c r="F108" s="9"/>
      <c r="G108" s="9" t="n">
        <v>100000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="10" customFormat="true" ht="15" hidden="false" customHeight="false" outlineLevel="0" collapsed="false">
      <c r="A109" s="5" t="n">
        <v>107</v>
      </c>
      <c r="B109" s="6" t="s">
        <v>57</v>
      </c>
      <c r="C109" s="15" t="n">
        <v>43290</v>
      </c>
      <c r="D109" s="14" t="n">
        <f aca="false">E109/$E$214</f>
        <v>6.09796068949642</v>
      </c>
      <c r="E109" s="9" t="n">
        <v>4000</v>
      </c>
      <c r="F109" s="9" t="n">
        <v>4000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="10" customFormat="true" ht="15" hidden="false" customHeight="false" outlineLevel="0" collapsed="false">
      <c r="A110" s="5" t="n">
        <v>108</v>
      </c>
      <c r="B110" s="6" t="s">
        <v>58</v>
      </c>
      <c r="C110" s="7" t="n">
        <v>43291</v>
      </c>
      <c r="D110" s="14" t="n">
        <f aca="false">E110/$E$214</f>
        <v>990.918612043168</v>
      </c>
      <c r="E110" s="9" t="n">
        <v>650000</v>
      </c>
      <c r="F110" s="9"/>
      <c r="G110" s="9"/>
      <c r="H110" s="9"/>
      <c r="I110" s="9"/>
      <c r="J110" s="9"/>
      <c r="K110" s="9" t="n">
        <v>650000</v>
      </c>
      <c r="L110" s="9"/>
      <c r="M110" s="9"/>
      <c r="N110" s="9"/>
      <c r="O110" s="9"/>
      <c r="P110" s="9"/>
      <c r="Q110" s="9"/>
    </row>
    <row r="111" s="10" customFormat="true" ht="15" hidden="false" customHeight="false" outlineLevel="0" collapsed="false">
      <c r="A111" s="5" t="n">
        <v>109</v>
      </c>
      <c r="B111" s="6" t="s">
        <v>60</v>
      </c>
      <c r="C111" s="7" t="n">
        <v>43312</v>
      </c>
      <c r="D111" s="14" t="n">
        <f aca="false">E111/$E$214</f>
        <v>152.44901723741</v>
      </c>
      <c r="E111" s="9" t="n">
        <v>100000</v>
      </c>
      <c r="F111" s="9"/>
      <c r="G111" s="9" t="n">
        <v>100000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="10" customFormat="true" ht="15" hidden="false" customHeight="false" outlineLevel="0" collapsed="false">
      <c r="A112" s="5" t="n">
        <v>110</v>
      </c>
      <c r="B112" s="6" t="s">
        <v>15</v>
      </c>
      <c r="C112" s="7" t="n">
        <v>43333</v>
      </c>
      <c r="D112" s="14" t="n">
        <f aca="false">E112/$E$214</f>
        <v>45.7347051712231</v>
      </c>
      <c r="E112" s="9" t="n">
        <v>30000</v>
      </c>
      <c r="F112" s="9"/>
      <c r="G112" s="9"/>
      <c r="H112" s="9"/>
      <c r="I112" s="9"/>
      <c r="J112" s="9"/>
      <c r="K112" s="9"/>
      <c r="L112" s="9"/>
      <c r="M112" s="9"/>
      <c r="N112" s="9" t="n">
        <v>30000</v>
      </c>
      <c r="O112" s="9"/>
      <c r="P112" s="9"/>
      <c r="Q112" s="9"/>
    </row>
    <row r="113" s="10" customFormat="true" ht="15" hidden="false" customHeight="false" outlineLevel="0" collapsed="false">
      <c r="A113" s="5" t="n">
        <v>111</v>
      </c>
      <c r="B113" s="6" t="s">
        <v>61</v>
      </c>
      <c r="C113" s="7" t="n">
        <v>43325</v>
      </c>
      <c r="D113" s="14" t="n">
        <f aca="false">E113/$E$214</f>
        <v>1417.77586030792</v>
      </c>
      <c r="E113" s="9" t="n">
        <v>930000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 t="n">
        <v>930000</v>
      </c>
      <c r="Q113" s="9"/>
    </row>
    <row r="114" s="10" customFormat="true" ht="15" hidden="false" customHeight="false" outlineLevel="0" collapsed="false">
      <c r="A114" s="5" t="n">
        <v>112</v>
      </c>
      <c r="B114" s="6" t="s">
        <v>57</v>
      </c>
      <c r="C114" s="7" t="n">
        <v>43329</v>
      </c>
      <c r="D114" s="14" t="n">
        <f aca="false">E114/$E$214</f>
        <v>6.09796068949642</v>
      </c>
      <c r="E114" s="9" t="n">
        <v>4000</v>
      </c>
      <c r="F114" s="9" t="n">
        <v>4000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="10" customFormat="true" ht="15" hidden="false" customHeight="false" outlineLevel="0" collapsed="false">
      <c r="A115" s="5" t="n">
        <v>113</v>
      </c>
      <c r="B115" s="6" t="s">
        <v>60</v>
      </c>
      <c r="C115" s="7" t="n">
        <v>43343</v>
      </c>
      <c r="D115" s="14" t="n">
        <f aca="false">E115/$E$214</f>
        <v>152.44901723741</v>
      </c>
      <c r="E115" s="9" t="n">
        <v>100000</v>
      </c>
      <c r="F115" s="9"/>
      <c r="G115" s="9" t="n">
        <v>100000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="10" customFormat="true" ht="15" hidden="false" customHeight="false" outlineLevel="0" collapsed="false">
      <c r="A116" s="5" t="n">
        <v>114</v>
      </c>
      <c r="B116" s="6" t="s">
        <v>15</v>
      </c>
      <c r="C116" s="7" t="n">
        <v>43343</v>
      </c>
      <c r="D116" s="14" t="n">
        <f aca="false">E116/$E$214</f>
        <v>45.7347051712231</v>
      </c>
      <c r="E116" s="9" t="n">
        <v>30000</v>
      </c>
      <c r="F116" s="9"/>
      <c r="G116" s="9"/>
      <c r="H116" s="9"/>
      <c r="I116" s="9"/>
      <c r="J116" s="9"/>
      <c r="K116" s="9"/>
      <c r="L116" s="9"/>
      <c r="M116" s="9"/>
      <c r="N116" s="9" t="n">
        <v>30000</v>
      </c>
      <c r="O116" s="9"/>
      <c r="P116" s="9"/>
      <c r="Q116" s="9"/>
    </row>
    <row r="117" s="26" customFormat="true" ht="15" hidden="false" customHeight="false" outlineLevel="0" collapsed="false">
      <c r="A117" s="16" t="n">
        <v>115</v>
      </c>
      <c r="B117" s="17" t="s">
        <v>58</v>
      </c>
      <c r="C117" s="18" t="n">
        <v>43362</v>
      </c>
      <c r="D117" s="19" t="n">
        <f aca="false">E117/$E$214</f>
        <v>990.918612043168</v>
      </c>
      <c r="E117" s="20" t="n">
        <v>650000</v>
      </c>
      <c r="F117" s="20"/>
      <c r="G117" s="20"/>
      <c r="H117" s="20"/>
      <c r="I117" s="20"/>
      <c r="J117" s="20"/>
      <c r="K117" s="20" t="n">
        <v>650000</v>
      </c>
      <c r="L117" s="20"/>
      <c r="M117" s="20"/>
      <c r="N117" s="20"/>
      <c r="O117" s="20"/>
      <c r="P117" s="20"/>
      <c r="Q117" s="20"/>
      <c r="R117" s="21"/>
      <c r="S117" s="22"/>
      <c r="T117" s="23"/>
      <c r="U117" s="24"/>
      <c r="V117" s="25"/>
      <c r="AB117" s="25"/>
      <c r="AI117" s="21"/>
      <c r="AJ117" s="22"/>
      <c r="AK117" s="23"/>
      <c r="AL117" s="24"/>
      <c r="AM117" s="25"/>
      <c r="AS117" s="25"/>
      <c r="AZ117" s="21"/>
      <c r="BA117" s="22"/>
      <c r="BB117" s="23"/>
      <c r="BC117" s="24"/>
      <c r="BD117" s="25"/>
      <c r="BJ117" s="25"/>
      <c r="BQ117" s="21"/>
      <c r="BR117" s="22"/>
      <c r="BS117" s="23"/>
      <c r="BT117" s="24"/>
      <c r="BU117" s="25"/>
      <c r="CA117" s="25"/>
      <c r="CH117" s="21"/>
      <c r="CI117" s="22"/>
      <c r="CJ117" s="23"/>
      <c r="CK117" s="24"/>
      <c r="CL117" s="25"/>
      <c r="CR117" s="25"/>
      <c r="CY117" s="21"/>
      <c r="CZ117" s="22"/>
      <c r="DA117" s="23"/>
      <c r="DB117" s="24"/>
      <c r="DC117" s="25"/>
      <c r="DI117" s="25"/>
      <c r="DP117" s="21"/>
      <c r="DQ117" s="22"/>
      <c r="DR117" s="23"/>
      <c r="DS117" s="24"/>
      <c r="DT117" s="25"/>
      <c r="DZ117" s="25"/>
      <c r="EG117" s="21"/>
      <c r="EH117" s="22"/>
      <c r="EI117" s="23"/>
      <c r="EJ117" s="24"/>
      <c r="EK117" s="25"/>
      <c r="EQ117" s="25"/>
      <c r="EX117" s="21"/>
      <c r="EY117" s="22"/>
      <c r="EZ117" s="23"/>
      <c r="FA117" s="24"/>
      <c r="FB117" s="25"/>
      <c r="FH117" s="25"/>
      <c r="FO117" s="21"/>
      <c r="FP117" s="22"/>
      <c r="FQ117" s="23"/>
      <c r="FR117" s="24"/>
      <c r="FS117" s="25"/>
      <c r="FY117" s="25"/>
      <c r="GF117" s="21"/>
      <c r="GG117" s="22"/>
      <c r="GH117" s="23"/>
      <c r="GI117" s="24"/>
      <c r="GJ117" s="25"/>
      <c r="GP117" s="25"/>
      <c r="GW117" s="21"/>
      <c r="GX117" s="22"/>
      <c r="GY117" s="23"/>
      <c r="GZ117" s="24"/>
      <c r="HA117" s="25"/>
      <c r="HG117" s="25"/>
      <c r="HN117" s="21"/>
      <c r="HO117" s="22"/>
      <c r="HP117" s="23"/>
      <c r="HQ117" s="24"/>
      <c r="HR117" s="25"/>
      <c r="HX117" s="25"/>
      <c r="IE117" s="21"/>
      <c r="IF117" s="22"/>
      <c r="IG117" s="23"/>
      <c r="IH117" s="24"/>
      <c r="II117" s="25"/>
      <c r="IO117" s="25"/>
      <c r="IV117" s="21"/>
      <c r="IW117" s="22"/>
      <c r="IX117" s="23"/>
      <c r="IY117" s="24"/>
      <c r="IZ117" s="25"/>
      <c r="JF117" s="25"/>
      <c r="JM117" s="21"/>
      <c r="JN117" s="22"/>
      <c r="JO117" s="23"/>
      <c r="JP117" s="24"/>
      <c r="JQ117" s="25"/>
      <c r="JW117" s="25"/>
      <c r="KD117" s="21"/>
      <c r="KE117" s="22"/>
      <c r="KF117" s="23"/>
      <c r="KG117" s="24"/>
      <c r="KH117" s="25"/>
      <c r="KN117" s="25"/>
      <c r="KU117" s="21"/>
      <c r="KV117" s="22"/>
      <c r="KW117" s="23"/>
      <c r="KX117" s="24"/>
      <c r="KY117" s="25"/>
      <c r="LE117" s="25"/>
      <c r="LL117" s="21"/>
      <c r="LM117" s="22"/>
      <c r="LN117" s="23"/>
      <c r="LO117" s="24"/>
      <c r="LP117" s="25"/>
      <c r="LV117" s="25"/>
      <c r="MC117" s="21"/>
      <c r="MD117" s="22"/>
      <c r="ME117" s="23"/>
      <c r="MF117" s="24"/>
      <c r="MG117" s="25"/>
      <c r="MM117" s="25"/>
      <c r="MT117" s="21"/>
      <c r="MU117" s="22"/>
      <c r="MV117" s="23"/>
      <c r="MW117" s="24"/>
      <c r="MX117" s="25"/>
      <c r="ND117" s="25"/>
      <c r="NK117" s="21"/>
      <c r="NL117" s="22"/>
      <c r="NM117" s="23"/>
      <c r="NN117" s="24"/>
      <c r="NO117" s="25"/>
      <c r="NU117" s="25"/>
      <c r="OB117" s="21"/>
      <c r="OC117" s="22"/>
      <c r="OD117" s="23"/>
      <c r="OE117" s="24"/>
      <c r="OF117" s="25"/>
      <c r="OL117" s="25"/>
      <c r="OS117" s="21"/>
      <c r="OT117" s="22"/>
      <c r="OU117" s="23"/>
      <c r="OV117" s="24"/>
      <c r="OW117" s="25"/>
      <c r="PC117" s="25"/>
      <c r="PJ117" s="21"/>
      <c r="PK117" s="22"/>
      <c r="PL117" s="23"/>
      <c r="PM117" s="24"/>
      <c r="PN117" s="25"/>
      <c r="PT117" s="25"/>
      <c r="QA117" s="21"/>
      <c r="QB117" s="22"/>
      <c r="QC117" s="23"/>
      <c r="QD117" s="24"/>
      <c r="QE117" s="25"/>
      <c r="QK117" s="25"/>
      <c r="QR117" s="21"/>
      <c r="QS117" s="22"/>
      <c r="QT117" s="23"/>
      <c r="QU117" s="24"/>
      <c r="QV117" s="25"/>
      <c r="RB117" s="25"/>
      <c r="RI117" s="21"/>
      <c r="RJ117" s="22"/>
      <c r="RK117" s="23"/>
      <c r="RL117" s="24"/>
      <c r="RM117" s="25"/>
      <c r="RS117" s="25"/>
      <c r="RZ117" s="21"/>
      <c r="SA117" s="22"/>
      <c r="SB117" s="23"/>
      <c r="SC117" s="24"/>
      <c r="SD117" s="25"/>
      <c r="SJ117" s="25"/>
      <c r="SQ117" s="21"/>
      <c r="SR117" s="22"/>
      <c r="SS117" s="23"/>
      <c r="ST117" s="24"/>
      <c r="SU117" s="25"/>
      <c r="TA117" s="25"/>
      <c r="TH117" s="21"/>
      <c r="TI117" s="22"/>
      <c r="TJ117" s="23"/>
      <c r="TK117" s="24"/>
      <c r="TL117" s="25"/>
      <c r="TR117" s="25"/>
      <c r="TY117" s="21"/>
      <c r="TZ117" s="22"/>
      <c r="UA117" s="23"/>
      <c r="UB117" s="24"/>
      <c r="UC117" s="25"/>
      <c r="UI117" s="25"/>
      <c r="UP117" s="21"/>
      <c r="UQ117" s="22"/>
      <c r="UR117" s="23"/>
      <c r="US117" s="24"/>
      <c r="UT117" s="25"/>
      <c r="UZ117" s="25"/>
      <c r="VG117" s="21"/>
      <c r="VH117" s="22"/>
      <c r="VI117" s="23"/>
      <c r="VJ117" s="24"/>
      <c r="VK117" s="25"/>
      <c r="VQ117" s="25"/>
      <c r="VX117" s="21"/>
      <c r="VY117" s="22"/>
      <c r="VZ117" s="23"/>
      <c r="WA117" s="24"/>
      <c r="WB117" s="25"/>
      <c r="WH117" s="25"/>
      <c r="WO117" s="21"/>
      <c r="WP117" s="22"/>
      <c r="WQ117" s="23"/>
      <c r="WR117" s="24"/>
      <c r="WS117" s="25"/>
      <c r="WY117" s="25"/>
      <c r="XF117" s="21"/>
      <c r="XG117" s="22"/>
      <c r="XH117" s="23"/>
      <c r="XI117" s="24"/>
      <c r="XJ117" s="25"/>
      <c r="XP117" s="25"/>
      <c r="XW117" s="21"/>
      <c r="XX117" s="22"/>
      <c r="XY117" s="23"/>
      <c r="XZ117" s="24"/>
      <c r="YA117" s="25"/>
      <c r="YG117" s="25"/>
      <c r="YN117" s="21"/>
      <c r="YO117" s="22"/>
      <c r="YP117" s="23"/>
      <c r="YQ117" s="24"/>
      <c r="YR117" s="25"/>
      <c r="YX117" s="25"/>
      <c r="ZE117" s="21"/>
      <c r="ZF117" s="22"/>
      <c r="ZG117" s="23"/>
      <c r="ZH117" s="24"/>
      <c r="ZI117" s="25"/>
      <c r="ZO117" s="25"/>
      <c r="ZV117" s="21"/>
      <c r="ZW117" s="22"/>
      <c r="ZX117" s="23"/>
      <c r="ZY117" s="24"/>
      <c r="ZZ117" s="25"/>
      <c r="AAF117" s="25"/>
      <c r="AAM117" s="21"/>
      <c r="AAN117" s="22"/>
      <c r="AAO117" s="23"/>
      <c r="AAP117" s="24"/>
      <c r="AAQ117" s="25"/>
      <c r="AAW117" s="25"/>
      <c r="ABD117" s="21"/>
      <c r="ABE117" s="22"/>
      <c r="ABF117" s="23"/>
      <c r="ABG117" s="24"/>
      <c r="ABH117" s="25"/>
      <c r="ABN117" s="25"/>
      <c r="ABU117" s="21"/>
      <c r="ABV117" s="22"/>
      <c r="ABW117" s="23"/>
      <c r="ABX117" s="24"/>
      <c r="ABY117" s="25"/>
      <c r="ACE117" s="25"/>
      <c r="ACL117" s="21"/>
      <c r="ACM117" s="22"/>
      <c r="ACN117" s="23"/>
      <c r="ACO117" s="24"/>
      <c r="ACP117" s="25"/>
      <c r="ACV117" s="25"/>
      <c r="ADC117" s="21"/>
      <c r="ADD117" s="22"/>
      <c r="ADE117" s="23"/>
      <c r="ADF117" s="24"/>
      <c r="ADG117" s="25"/>
      <c r="ADM117" s="25"/>
      <c r="ADT117" s="21"/>
      <c r="ADU117" s="22"/>
      <c r="ADV117" s="23"/>
      <c r="ADW117" s="24"/>
      <c r="ADX117" s="25"/>
      <c r="AED117" s="25"/>
      <c r="AEK117" s="21"/>
      <c r="AEL117" s="22"/>
      <c r="AEM117" s="23"/>
      <c r="AEN117" s="24"/>
      <c r="AEO117" s="25"/>
      <c r="AEU117" s="25"/>
      <c r="AFB117" s="21"/>
      <c r="AFC117" s="22"/>
      <c r="AFD117" s="23"/>
      <c r="AFE117" s="24"/>
      <c r="AFF117" s="25"/>
      <c r="AFL117" s="25"/>
      <c r="AFS117" s="21"/>
      <c r="AFT117" s="22"/>
      <c r="AFU117" s="23"/>
      <c r="AFV117" s="24"/>
      <c r="AFW117" s="25"/>
      <c r="AGC117" s="25"/>
      <c r="AGJ117" s="21"/>
      <c r="AGK117" s="22"/>
      <c r="AGL117" s="23"/>
      <c r="AGM117" s="24"/>
      <c r="AGN117" s="25"/>
      <c r="AGT117" s="25"/>
      <c r="AHA117" s="21"/>
      <c r="AHB117" s="22"/>
      <c r="AHC117" s="23"/>
      <c r="AHD117" s="24"/>
      <c r="AHE117" s="25"/>
      <c r="AHK117" s="25"/>
      <c r="AHR117" s="21"/>
      <c r="AHS117" s="22"/>
      <c r="AHT117" s="23"/>
      <c r="AHU117" s="24"/>
      <c r="AHV117" s="25"/>
      <c r="AIB117" s="25"/>
      <c r="AII117" s="21"/>
      <c r="AIJ117" s="22"/>
      <c r="AIK117" s="23"/>
      <c r="AIL117" s="24"/>
      <c r="AIM117" s="25"/>
      <c r="AIS117" s="25"/>
      <c r="AIZ117" s="21"/>
      <c r="AJA117" s="22"/>
      <c r="AJB117" s="23"/>
      <c r="AJC117" s="24"/>
      <c r="AJD117" s="25"/>
      <c r="AJJ117" s="25"/>
      <c r="AJQ117" s="21"/>
      <c r="AJR117" s="22"/>
      <c r="AJS117" s="23"/>
      <c r="AJT117" s="24"/>
      <c r="AJU117" s="25"/>
      <c r="AKA117" s="25"/>
      <c r="AKH117" s="21"/>
      <c r="AKI117" s="22"/>
      <c r="AKJ117" s="23"/>
      <c r="AKK117" s="24"/>
      <c r="AKL117" s="25"/>
      <c r="AKR117" s="25"/>
      <c r="AKY117" s="21"/>
      <c r="AKZ117" s="22"/>
      <c r="ALA117" s="23"/>
      <c r="ALB117" s="24"/>
      <c r="ALC117" s="25"/>
      <c r="ALI117" s="25"/>
      <c r="ALP117" s="21"/>
      <c r="ALQ117" s="22"/>
      <c r="ALR117" s="23"/>
      <c r="ALS117" s="24"/>
      <c r="ALT117" s="25"/>
      <c r="ALZ117" s="25"/>
      <c r="AMG117" s="21"/>
      <c r="AMH117" s="22"/>
      <c r="AMI117" s="23"/>
      <c r="AMJ117" s="24"/>
    </row>
    <row r="118" s="26" customFormat="true" ht="15" hidden="false" customHeight="false" outlineLevel="0" collapsed="false">
      <c r="A118" s="16" t="n">
        <v>116</v>
      </c>
      <c r="B118" s="17" t="s">
        <v>57</v>
      </c>
      <c r="C118" s="18" t="n">
        <v>43370</v>
      </c>
      <c r="D118" s="19" t="n">
        <f aca="false">E118/$E$214</f>
        <v>3.81122543093526</v>
      </c>
      <c r="E118" s="20" t="n">
        <v>2500</v>
      </c>
      <c r="F118" s="20" t="n">
        <v>2500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  <c r="S118" s="22"/>
      <c r="T118" s="23"/>
      <c r="U118" s="24"/>
      <c r="V118" s="25"/>
      <c r="AI118" s="21"/>
      <c r="AJ118" s="22"/>
      <c r="AK118" s="23"/>
      <c r="AL118" s="24"/>
      <c r="AM118" s="25"/>
      <c r="AZ118" s="21"/>
      <c r="BA118" s="22"/>
      <c r="BB118" s="23"/>
      <c r="BC118" s="24"/>
      <c r="BD118" s="25"/>
      <c r="BQ118" s="21"/>
      <c r="BR118" s="22"/>
      <c r="BS118" s="23"/>
      <c r="BT118" s="24"/>
      <c r="BU118" s="25"/>
      <c r="CH118" s="21"/>
      <c r="CI118" s="22"/>
      <c r="CJ118" s="23"/>
      <c r="CK118" s="24"/>
      <c r="CL118" s="25"/>
      <c r="CY118" s="21"/>
      <c r="CZ118" s="22"/>
      <c r="DA118" s="23"/>
      <c r="DB118" s="24"/>
      <c r="DC118" s="25"/>
      <c r="DP118" s="21"/>
      <c r="DQ118" s="22"/>
      <c r="DR118" s="23"/>
      <c r="DS118" s="24"/>
      <c r="DT118" s="25"/>
      <c r="EG118" s="21"/>
      <c r="EH118" s="22"/>
      <c r="EI118" s="23"/>
      <c r="EJ118" s="24"/>
      <c r="EK118" s="25"/>
      <c r="EX118" s="21"/>
      <c r="EY118" s="22"/>
      <c r="EZ118" s="23"/>
      <c r="FA118" s="24"/>
      <c r="FB118" s="25"/>
      <c r="FO118" s="21"/>
      <c r="FP118" s="22"/>
      <c r="FQ118" s="23"/>
      <c r="FR118" s="24"/>
      <c r="FS118" s="25"/>
      <c r="GF118" s="21"/>
      <c r="GG118" s="22"/>
      <c r="GH118" s="23"/>
      <c r="GI118" s="24"/>
      <c r="GJ118" s="25"/>
      <c r="GW118" s="21"/>
      <c r="GX118" s="22"/>
      <c r="GY118" s="23"/>
      <c r="GZ118" s="24"/>
      <c r="HA118" s="25"/>
      <c r="HN118" s="21"/>
      <c r="HO118" s="22"/>
      <c r="HP118" s="23"/>
      <c r="HQ118" s="24"/>
      <c r="HR118" s="25"/>
      <c r="IE118" s="21"/>
      <c r="IF118" s="22"/>
      <c r="IG118" s="23"/>
      <c r="IH118" s="24"/>
      <c r="II118" s="25"/>
      <c r="IV118" s="21"/>
      <c r="IW118" s="22"/>
      <c r="IX118" s="23"/>
      <c r="IY118" s="24"/>
      <c r="IZ118" s="25"/>
      <c r="JM118" s="21"/>
      <c r="JN118" s="22"/>
      <c r="JO118" s="23"/>
      <c r="JP118" s="24"/>
      <c r="JQ118" s="25"/>
      <c r="KD118" s="21"/>
      <c r="KE118" s="22"/>
      <c r="KF118" s="23"/>
      <c r="KG118" s="24"/>
      <c r="KH118" s="25"/>
      <c r="KU118" s="21"/>
      <c r="KV118" s="22"/>
      <c r="KW118" s="23"/>
      <c r="KX118" s="24"/>
      <c r="KY118" s="25"/>
      <c r="LL118" s="21"/>
      <c r="LM118" s="22"/>
      <c r="LN118" s="23"/>
      <c r="LO118" s="24"/>
      <c r="LP118" s="25"/>
      <c r="MC118" s="21"/>
      <c r="MD118" s="22"/>
      <c r="ME118" s="23"/>
      <c r="MF118" s="24"/>
      <c r="MG118" s="25"/>
      <c r="MT118" s="21"/>
      <c r="MU118" s="22"/>
      <c r="MV118" s="23"/>
      <c r="MW118" s="24"/>
      <c r="MX118" s="25"/>
      <c r="NK118" s="21"/>
      <c r="NL118" s="22"/>
      <c r="NM118" s="23"/>
      <c r="NN118" s="24"/>
      <c r="NO118" s="25"/>
      <c r="OB118" s="21"/>
      <c r="OC118" s="22"/>
      <c r="OD118" s="23"/>
      <c r="OE118" s="24"/>
      <c r="OF118" s="25"/>
      <c r="OS118" s="21"/>
      <c r="OT118" s="22"/>
      <c r="OU118" s="23"/>
      <c r="OV118" s="24"/>
      <c r="OW118" s="25"/>
      <c r="PJ118" s="21"/>
      <c r="PK118" s="22"/>
      <c r="PL118" s="23"/>
      <c r="PM118" s="24"/>
      <c r="PN118" s="25"/>
      <c r="QA118" s="21"/>
      <c r="QB118" s="22"/>
      <c r="QC118" s="23"/>
      <c r="QD118" s="24"/>
      <c r="QE118" s="25"/>
      <c r="QR118" s="21"/>
      <c r="QS118" s="22"/>
      <c r="QT118" s="23"/>
      <c r="QU118" s="24"/>
      <c r="QV118" s="25"/>
      <c r="RI118" s="21"/>
      <c r="RJ118" s="22"/>
      <c r="RK118" s="23"/>
      <c r="RL118" s="24"/>
      <c r="RM118" s="25"/>
      <c r="RZ118" s="21"/>
      <c r="SA118" s="22"/>
      <c r="SB118" s="23"/>
      <c r="SC118" s="24"/>
      <c r="SD118" s="25"/>
      <c r="SQ118" s="21"/>
      <c r="SR118" s="22"/>
      <c r="SS118" s="23"/>
      <c r="ST118" s="24"/>
      <c r="SU118" s="25"/>
      <c r="TH118" s="21"/>
      <c r="TI118" s="22"/>
      <c r="TJ118" s="23"/>
      <c r="TK118" s="24"/>
      <c r="TL118" s="25"/>
      <c r="TY118" s="21"/>
      <c r="TZ118" s="22"/>
      <c r="UA118" s="23"/>
      <c r="UB118" s="24"/>
      <c r="UC118" s="25"/>
      <c r="UP118" s="21"/>
      <c r="UQ118" s="22"/>
      <c r="UR118" s="23"/>
      <c r="US118" s="24"/>
      <c r="UT118" s="25"/>
      <c r="VG118" s="21"/>
      <c r="VH118" s="22"/>
      <c r="VI118" s="23"/>
      <c r="VJ118" s="24"/>
      <c r="VK118" s="25"/>
      <c r="VX118" s="21"/>
      <c r="VY118" s="22"/>
      <c r="VZ118" s="23"/>
      <c r="WA118" s="24"/>
      <c r="WB118" s="25"/>
      <c r="WO118" s="21"/>
      <c r="WP118" s="22"/>
      <c r="WQ118" s="23"/>
      <c r="WR118" s="24"/>
      <c r="WS118" s="25"/>
      <c r="XF118" s="21"/>
      <c r="XG118" s="22"/>
      <c r="XH118" s="23"/>
      <c r="XI118" s="24"/>
      <c r="XJ118" s="25"/>
      <c r="XW118" s="21"/>
      <c r="XX118" s="22"/>
      <c r="XY118" s="23"/>
      <c r="XZ118" s="24"/>
      <c r="YA118" s="25"/>
      <c r="YN118" s="21"/>
      <c r="YO118" s="22"/>
      <c r="YP118" s="23"/>
      <c r="YQ118" s="24"/>
      <c r="YR118" s="25"/>
      <c r="ZE118" s="21"/>
      <c r="ZF118" s="22"/>
      <c r="ZG118" s="23"/>
      <c r="ZH118" s="24"/>
      <c r="ZI118" s="25"/>
      <c r="ZV118" s="21"/>
      <c r="ZW118" s="22"/>
      <c r="ZX118" s="23"/>
      <c r="ZY118" s="24"/>
      <c r="ZZ118" s="25"/>
      <c r="AAM118" s="21"/>
      <c r="AAN118" s="22"/>
      <c r="AAO118" s="23"/>
      <c r="AAP118" s="24"/>
      <c r="AAQ118" s="25"/>
      <c r="ABD118" s="21"/>
      <c r="ABE118" s="22"/>
      <c r="ABF118" s="23"/>
      <c r="ABG118" s="24"/>
      <c r="ABH118" s="25"/>
      <c r="ABU118" s="21"/>
      <c r="ABV118" s="22"/>
      <c r="ABW118" s="23"/>
      <c r="ABX118" s="24"/>
      <c r="ABY118" s="25"/>
      <c r="ACL118" s="21"/>
      <c r="ACM118" s="22"/>
      <c r="ACN118" s="23"/>
      <c r="ACO118" s="24"/>
      <c r="ACP118" s="25"/>
      <c r="ADC118" s="21"/>
      <c r="ADD118" s="22"/>
      <c r="ADE118" s="23"/>
      <c r="ADF118" s="24"/>
      <c r="ADG118" s="25"/>
      <c r="ADT118" s="21"/>
      <c r="ADU118" s="22"/>
      <c r="ADV118" s="23"/>
      <c r="ADW118" s="24"/>
      <c r="ADX118" s="25"/>
      <c r="AEK118" s="21"/>
      <c r="AEL118" s="22"/>
      <c r="AEM118" s="23"/>
      <c r="AEN118" s="24"/>
      <c r="AEO118" s="25"/>
      <c r="AFB118" s="21"/>
      <c r="AFC118" s="22"/>
      <c r="AFD118" s="23"/>
      <c r="AFE118" s="24"/>
      <c r="AFF118" s="25"/>
      <c r="AFS118" s="21"/>
      <c r="AFT118" s="22"/>
      <c r="AFU118" s="23"/>
      <c r="AFV118" s="24"/>
      <c r="AFW118" s="25"/>
      <c r="AGJ118" s="21"/>
      <c r="AGK118" s="22"/>
      <c r="AGL118" s="23"/>
      <c r="AGM118" s="24"/>
      <c r="AGN118" s="25"/>
      <c r="AHA118" s="21"/>
      <c r="AHB118" s="22"/>
      <c r="AHC118" s="23"/>
      <c r="AHD118" s="24"/>
      <c r="AHE118" s="25"/>
      <c r="AHR118" s="21"/>
      <c r="AHS118" s="22"/>
      <c r="AHT118" s="23"/>
      <c r="AHU118" s="24"/>
      <c r="AHV118" s="25"/>
      <c r="AII118" s="21"/>
      <c r="AIJ118" s="22"/>
      <c r="AIK118" s="23"/>
      <c r="AIL118" s="24"/>
      <c r="AIM118" s="25"/>
      <c r="AIZ118" s="21"/>
      <c r="AJA118" s="22"/>
      <c r="AJB118" s="23"/>
      <c r="AJC118" s="24"/>
      <c r="AJD118" s="25"/>
      <c r="AJQ118" s="21"/>
      <c r="AJR118" s="22"/>
      <c r="AJS118" s="23"/>
      <c r="AJT118" s="24"/>
      <c r="AJU118" s="25"/>
      <c r="AKH118" s="21"/>
      <c r="AKI118" s="22"/>
      <c r="AKJ118" s="23"/>
      <c r="AKK118" s="24"/>
      <c r="AKL118" s="25"/>
      <c r="AKY118" s="21"/>
      <c r="AKZ118" s="22"/>
      <c r="ALA118" s="23"/>
      <c r="ALB118" s="24"/>
      <c r="ALC118" s="25"/>
      <c r="ALP118" s="21"/>
      <c r="ALQ118" s="22"/>
      <c r="ALR118" s="23"/>
      <c r="ALS118" s="24"/>
      <c r="ALT118" s="25"/>
      <c r="AMG118" s="21"/>
      <c r="AMH118" s="22"/>
      <c r="AMI118" s="23"/>
      <c r="AMJ118" s="24"/>
    </row>
    <row r="119" s="26" customFormat="true" ht="15" hidden="false" customHeight="false" outlineLevel="0" collapsed="false">
      <c r="A119" s="16" t="n">
        <v>117</v>
      </c>
      <c r="B119" s="17" t="s">
        <v>57</v>
      </c>
      <c r="C119" s="18" t="n">
        <v>43370</v>
      </c>
      <c r="D119" s="19" t="n">
        <f aca="false">E119/$E$214</f>
        <v>2.28673525856116</v>
      </c>
      <c r="E119" s="20" t="n">
        <v>1500</v>
      </c>
      <c r="F119" s="20" t="n">
        <v>1500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  <c r="S119" s="22"/>
      <c r="T119" s="23"/>
      <c r="U119" s="24"/>
      <c r="W119" s="25"/>
      <c r="AI119" s="21"/>
      <c r="AJ119" s="22"/>
      <c r="AK119" s="23"/>
      <c r="AL119" s="24"/>
      <c r="AN119" s="25"/>
      <c r="AZ119" s="21"/>
      <c r="BA119" s="22"/>
      <c r="BB119" s="23"/>
      <c r="BC119" s="24"/>
      <c r="BE119" s="25"/>
      <c r="BQ119" s="21"/>
      <c r="BR119" s="22"/>
      <c r="BS119" s="23"/>
      <c r="BT119" s="24"/>
      <c r="BV119" s="25"/>
      <c r="CH119" s="21"/>
      <c r="CI119" s="22"/>
      <c r="CJ119" s="23"/>
      <c r="CK119" s="24"/>
      <c r="CM119" s="25"/>
      <c r="CY119" s="21"/>
      <c r="CZ119" s="22"/>
      <c r="DA119" s="23"/>
      <c r="DB119" s="24"/>
      <c r="DD119" s="25"/>
      <c r="DP119" s="21"/>
      <c r="DQ119" s="22"/>
      <c r="DR119" s="23"/>
      <c r="DS119" s="24"/>
      <c r="DU119" s="25"/>
      <c r="EG119" s="21"/>
      <c r="EH119" s="22"/>
      <c r="EI119" s="23"/>
      <c r="EJ119" s="24"/>
      <c r="EL119" s="25"/>
      <c r="EX119" s="21"/>
      <c r="EY119" s="22"/>
      <c r="EZ119" s="23"/>
      <c r="FA119" s="24"/>
      <c r="FC119" s="25"/>
      <c r="FO119" s="21"/>
      <c r="FP119" s="22"/>
      <c r="FQ119" s="23"/>
      <c r="FR119" s="24"/>
      <c r="FT119" s="25"/>
      <c r="GF119" s="21"/>
      <c r="GG119" s="22"/>
      <c r="GH119" s="23"/>
      <c r="GI119" s="24"/>
      <c r="GK119" s="25"/>
      <c r="GW119" s="21"/>
      <c r="GX119" s="22"/>
      <c r="GY119" s="23"/>
      <c r="GZ119" s="24"/>
      <c r="HB119" s="25"/>
      <c r="HN119" s="21"/>
      <c r="HO119" s="22"/>
      <c r="HP119" s="23"/>
      <c r="HQ119" s="24"/>
      <c r="HS119" s="25"/>
      <c r="IE119" s="21"/>
      <c r="IF119" s="22"/>
      <c r="IG119" s="23"/>
      <c r="IH119" s="24"/>
      <c r="IJ119" s="25"/>
      <c r="IV119" s="21"/>
      <c r="IW119" s="22"/>
      <c r="IX119" s="23"/>
      <c r="IY119" s="24"/>
      <c r="JA119" s="25"/>
      <c r="JM119" s="21"/>
      <c r="JN119" s="22"/>
      <c r="JO119" s="23"/>
      <c r="JP119" s="24"/>
      <c r="JR119" s="25"/>
      <c r="KD119" s="21"/>
      <c r="KE119" s="22"/>
      <c r="KF119" s="23"/>
      <c r="KG119" s="24"/>
      <c r="KI119" s="25"/>
      <c r="KU119" s="21"/>
      <c r="KV119" s="22"/>
      <c r="KW119" s="23"/>
      <c r="KX119" s="24"/>
      <c r="KZ119" s="25"/>
      <c r="LL119" s="21"/>
      <c r="LM119" s="22"/>
      <c r="LN119" s="23"/>
      <c r="LO119" s="24"/>
      <c r="LQ119" s="25"/>
      <c r="MC119" s="21"/>
      <c r="MD119" s="22"/>
      <c r="ME119" s="23"/>
      <c r="MF119" s="24"/>
      <c r="MH119" s="25"/>
      <c r="MT119" s="21"/>
      <c r="MU119" s="22"/>
      <c r="MV119" s="23"/>
      <c r="MW119" s="24"/>
      <c r="MY119" s="25"/>
      <c r="NK119" s="21"/>
      <c r="NL119" s="22"/>
      <c r="NM119" s="23"/>
      <c r="NN119" s="24"/>
      <c r="NP119" s="25"/>
      <c r="OB119" s="21"/>
      <c r="OC119" s="22"/>
      <c r="OD119" s="23"/>
      <c r="OE119" s="24"/>
      <c r="OG119" s="25"/>
      <c r="OS119" s="21"/>
      <c r="OT119" s="22"/>
      <c r="OU119" s="23"/>
      <c r="OV119" s="24"/>
      <c r="OX119" s="25"/>
      <c r="PJ119" s="21"/>
      <c r="PK119" s="22"/>
      <c r="PL119" s="23"/>
      <c r="PM119" s="24"/>
      <c r="PO119" s="25"/>
      <c r="QA119" s="21"/>
      <c r="QB119" s="22"/>
      <c r="QC119" s="23"/>
      <c r="QD119" s="24"/>
      <c r="QF119" s="25"/>
      <c r="QR119" s="21"/>
      <c r="QS119" s="22"/>
      <c r="QT119" s="23"/>
      <c r="QU119" s="24"/>
      <c r="QW119" s="25"/>
      <c r="RI119" s="21"/>
      <c r="RJ119" s="22"/>
      <c r="RK119" s="23"/>
      <c r="RL119" s="24"/>
      <c r="RN119" s="25"/>
      <c r="RZ119" s="21"/>
      <c r="SA119" s="22"/>
      <c r="SB119" s="23"/>
      <c r="SC119" s="24"/>
      <c r="SE119" s="25"/>
      <c r="SQ119" s="21"/>
      <c r="SR119" s="22"/>
      <c r="SS119" s="23"/>
      <c r="ST119" s="24"/>
      <c r="SV119" s="25"/>
      <c r="TH119" s="21"/>
      <c r="TI119" s="22"/>
      <c r="TJ119" s="23"/>
      <c r="TK119" s="24"/>
      <c r="TM119" s="25"/>
      <c r="TY119" s="21"/>
      <c r="TZ119" s="22"/>
      <c r="UA119" s="23"/>
      <c r="UB119" s="24"/>
      <c r="UD119" s="25"/>
      <c r="UP119" s="21"/>
      <c r="UQ119" s="22"/>
      <c r="UR119" s="23"/>
      <c r="US119" s="24"/>
      <c r="UU119" s="25"/>
      <c r="VG119" s="21"/>
      <c r="VH119" s="22"/>
      <c r="VI119" s="23"/>
      <c r="VJ119" s="24"/>
      <c r="VL119" s="25"/>
      <c r="VX119" s="21"/>
      <c r="VY119" s="22"/>
      <c r="VZ119" s="23"/>
      <c r="WA119" s="24"/>
      <c r="WC119" s="25"/>
      <c r="WO119" s="21"/>
      <c r="WP119" s="22"/>
      <c r="WQ119" s="23"/>
      <c r="WR119" s="24"/>
      <c r="WT119" s="25"/>
      <c r="XF119" s="21"/>
      <c r="XG119" s="22"/>
      <c r="XH119" s="23"/>
      <c r="XI119" s="24"/>
      <c r="XK119" s="25"/>
      <c r="XW119" s="21"/>
      <c r="XX119" s="22"/>
      <c r="XY119" s="23"/>
      <c r="XZ119" s="24"/>
      <c r="YB119" s="25"/>
      <c r="YN119" s="21"/>
      <c r="YO119" s="22"/>
      <c r="YP119" s="23"/>
      <c r="YQ119" s="24"/>
      <c r="YS119" s="25"/>
      <c r="ZE119" s="21"/>
      <c r="ZF119" s="22"/>
      <c r="ZG119" s="23"/>
      <c r="ZH119" s="24"/>
      <c r="ZJ119" s="25"/>
      <c r="ZV119" s="21"/>
      <c r="ZW119" s="22"/>
      <c r="ZX119" s="23"/>
      <c r="ZY119" s="24"/>
      <c r="AAA119" s="25"/>
      <c r="AAM119" s="21"/>
      <c r="AAN119" s="22"/>
      <c r="AAO119" s="23"/>
      <c r="AAP119" s="24"/>
      <c r="AAR119" s="25"/>
      <c r="ABD119" s="21"/>
      <c r="ABE119" s="22"/>
      <c r="ABF119" s="23"/>
      <c r="ABG119" s="24"/>
      <c r="ABI119" s="25"/>
      <c r="ABU119" s="21"/>
      <c r="ABV119" s="22"/>
      <c r="ABW119" s="23"/>
      <c r="ABX119" s="24"/>
      <c r="ABZ119" s="25"/>
      <c r="ACL119" s="21"/>
      <c r="ACM119" s="22"/>
      <c r="ACN119" s="23"/>
      <c r="ACO119" s="24"/>
      <c r="ACQ119" s="25"/>
      <c r="ADC119" s="21"/>
      <c r="ADD119" s="22"/>
      <c r="ADE119" s="23"/>
      <c r="ADF119" s="24"/>
      <c r="ADH119" s="25"/>
      <c r="ADT119" s="21"/>
      <c r="ADU119" s="22"/>
      <c r="ADV119" s="23"/>
      <c r="ADW119" s="24"/>
      <c r="ADY119" s="25"/>
      <c r="AEK119" s="21"/>
      <c r="AEL119" s="22"/>
      <c r="AEM119" s="23"/>
      <c r="AEN119" s="24"/>
      <c r="AEP119" s="25"/>
      <c r="AFB119" s="21"/>
      <c r="AFC119" s="22"/>
      <c r="AFD119" s="23"/>
      <c r="AFE119" s="24"/>
      <c r="AFG119" s="25"/>
      <c r="AFS119" s="21"/>
      <c r="AFT119" s="22"/>
      <c r="AFU119" s="23"/>
      <c r="AFV119" s="24"/>
      <c r="AFX119" s="25"/>
      <c r="AGJ119" s="21"/>
      <c r="AGK119" s="22"/>
      <c r="AGL119" s="23"/>
      <c r="AGM119" s="24"/>
      <c r="AGO119" s="25"/>
      <c r="AHA119" s="21"/>
      <c r="AHB119" s="22"/>
      <c r="AHC119" s="23"/>
      <c r="AHD119" s="24"/>
      <c r="AHF119" s="25"/>
      <c r="AHR119" s="21"/>
      <c r="AHS119" s="22"/>
      <c r="AHT119" s="23"/>
      <c r="AHU119" s="24"/>
      <c r="AHW119" s="25"/>
      <c r="AII119" s="21"/>
      <c r="AIJ119" s="22"/>
      <c r="AIK119" s="23"/>
      <c r="AIL119" s="24"/>
      <c r="AIN119" s="25"/>
      <c r="AIZ119" s="21"/>
      <c r="AJA119" s="22"/>
      <c r="AJB119" s="23"/>
      <c r="AJC119" s="24"/>
      <c r="AJE119" s="25"/>
      <c r="AJQ119" s="21"/>
      <c r="AJR119" s="22"/>
      <c r="AJS119" s="23"/>
      <c r="AJT119" s="24"/>
      <c r="AJV119" s="25"/>
      <c r="AKH119" s="21"/>
      <c r="AKI119" s="22"/>
      <c r="AKJ119" s="23"/>
      <c r="AKK119" s="24"/>
      <c r="AKM119" s="25"/>
      <c r="AKY119" s="21"/>
      <c r="AKZ119" s="22"/>
      <c r="ALA119" s="23"/>
      <c r="ALB119" s="24"/>
      <c r="ALD119" s="25"/>
      <c r="ALP119" s="21"/>
      <c r="ALQ119" s="22"/>
      <c r="ALR119" s="23"/>
      <c r="ALS119" s="24"/>
      <c r="ALU119" s="25"/>
      <c r="AMG119" s="21"/>
      <c r="AMH119" s="22"/>
      <c r="AMI119" s="23"/>
      <c r="AMJ119" s="24"/>
    </row>
    <row r="120" s="26" customFormat="true" ht="15" hidden="false" customHeight="false" outlineLevel="0" collapsed="false">
      <c r="A120" s="16" t="n">
        <v>118</v>
      </c>
      <c r="B120" s="17" t="s">
        <v>15</v>
      </c>
      <c r="C120" s="18" t="n">
        <v>43373</v>
      </c>
      <c r="D120" s="19" t="n">
        <f aca="false">E120/$E$214</f>
        <v>45.7347051712231</v>
      </c>
      <c r="E120" s="20" t="n">
        <v>30000</v>
      </c>
      <c r="F120" s="20"/>
      <c r="G120" s="20"/>
      <c r="H120" s="20"/>
      <c r="I120" s="20"/>
      <c r="J120" s="20"/>
      <c r="K120" s="20"/>
      <c r="L120" s="20"/>
      <c r="M120" s="20"/>
      <c r="N120" s="20" t="n">
        <v>30000</v>
      </c>
      <c r="O120" s="20"/>
      <c r="P120" s="20"/>
      <c r="Q120" s="20"/>
      <c r="R120" s="21"/>
      <c r="S120" s="22"/>
      <c r="T120" s="23"/>
      <c r="U120" s="24"/>
      <c r="V120" s="25"/>
      <c r="AE120" s="25"/>
      <c r="AI120" s="21"/>
      <c r="AJ120" s="22"/>
      <c r="AK120" s="23"/>
      <c r="AL120" s="24"/>
      <c r="AM120" s="25"/>
      <c r="AV120" s="25"/>
      <c r="AZ120" s="21"/>
      <c r="BA120" s="22"/>
      <c r="BB120" s="23"/>
      <c r="BC120" s="24"/>
      <c r="BD120" s="25"/>
      <c r="BM120" s="25"/>
      <c r="BQ120" s="21"/>
      <c r="BR120" s="22"/>
      <c r="BS120" s="23"/>
      <c r="BT120" s="24"/>
      <c r="BU120" s="25"/>
      <c r="CD120" s="25"/>
      <c r="CH120" s="21"/>
      <c r="CI120" s="22"/>
      <c r="CJ120" s="23"/>
      <c r="CK120" s="24"/>
      <c r="CL120" s="25"/>
      <c r="CU120" s="25"/>
      <c r="CY120" s="21"/>
      <c r="CZ120" s="22"/>
      <c r="DA120" s="23"/>
      <c r="DB120" s="24"/>
      <c r="DC120" s="25"/>
      <c r="DL120" s="25"/>
      <c r="DP120" s="21"/>
      <c r="DQ120" s="22"/>
      <c r="DR120" s="23"/>
      <c r="DS120" s="24"/>
      <c r="DT120" s="25"/>
      <c r="EC120" s="25"/>
      <c r="EG120" s="21"/>
      <c r="EH120" s="22"/>
      <c r="EI120" s="23"/>
      <c r="EJ120" s="24"/>
      <c r="EK120" s="25"/>
      <c r="ET120" s="25"/>
      <c r="EX120" s="21"/>
      <c r="EY120" s="22"/>
      <c r="EZ120" s="23"/>
      <c r="FA120" s="24"/>
      <c r="FB120" s="25"/>
      <c r="FK120" s="25"/>
      <c r="FO120" s="21"/>
      <c r="FP120" s="22"/>
      <c r="FQ120" s="23"/>
      <c r="FR120" s="24"/>
      <c r="FS120" s="25"/>
      <c r="GB120" s="25"/>
      <c r="GF120" s="21"/>
      <c r="GG120" s="22"/>
      <c r="GH120" s="23"/>
      <c r="GI120" s="24"/>
      <c r="GJ120" s="25"/>
      <c r="GS120" s="25"/>
      <c r="GW120" s="21"/>
      <c r="GX120" s="22"/>
      <c r="GY120" s="23"/>
      <c r="GZ120" s="24"/>
      <c r="HA120" s="25"/>
      <c r="HJ120" s="25"/>
      <c r="HN120" s="21"/>
      <c r="HO120" s="22"/>
      <c r="HP120" s="23"/>
      <c r="HQ120" s="24"/>
      <c r="HR120" s="25"/>
      <c r="IA120" s="25"/>
      <c r="IE120" s="21"/>
      <c r="IF120" s="22"/>
      <c r="IG120" s="23"/>
      <c r="IH120" s="24"/>
      <c r="II120" s="25"/>
      <c r="IR120" s="25"/>
      <c r="IV120" s="21"/>
      <c r="IW120" s="22"/>
      <c r="IX120" s="23"/>
      <c r="IY120" s="24"/>
      <c r="IZ120" s="25"/>
      <c r="JI120" s="25"/>
      <c r="JM120" s="21"/>
      <c r="JN120" s="22"/>
      <c r="JO120" s="23"/>
      <c r="JP120" s="24"/>
      <c r="JQ120" s="25"/>
      <c r="JZ120" s="25"/>
      <c r="KD120" s="21"/>
      <c r="KE120" s="22"/>
      <c r="KF120" s="23"/>
      <c r="KG120" s="24"/>
      <c r="KH120" s="25"/>
      <c r="KQ120" s="25"/>
      <c r="KU120" s="21"/>
      <c r="KV120" s="22"/>
      <c r="KW120" s="23"/>
      <c r="KX120" s="24"/>
      <c r="KY120" s="25"/>
      <c r="LH120" s="25"/>
      <c r="LL120" s="21"/>
      <c r="LM120" s="22"/>
      <c r="LN120" s="23"/>
      <c r="LO120" s="24"/>
      <c r="LP120" s="25"/>
      <c r="LY120" s="25"/>
      <c r="MC120" s="21"/>
      <c r="MD120" s="22"/>
      <c r="ME120" s="23"/>
      <c r="MF120" s="24"/>
      <c r="MG120" s="25"/>
      <c r="MP120" s="25"/>
      <c r="MT120" s="21"/>
      <c r="MU120" s="22"/>
      <c r="MV120" s="23"/>
      <c r="MW120" s="24"/>
      <c r="MX120" s="25"/>
      <c r="NG120" s="25"/>
      <c r="NK120" s="21"/>
      <c r="NL120" s="22"/>
      <c r="NM120" s="23"/>
      <c r="NN120" s="24"/>
      <c r="NO120" s="25"/>
      <c r="NX120" s="25"/>
      <c r="OB120" s="21"/>
      <c r="OC120" s="22"/>
      <c r="OD120" s="23"/>
      <c r="OE120" s="24"/>
      <c r="OF120" s="25"/>
      <c r="OO120" s="25"/>
      <c r="OS120" s="21"/>
      <c r="OT120" s="22"/>
      <c r="OU120" s="23"/>
      <c r="OV120" s="24"/>
      <c r="OW120" s="25"/>
      <c r="PF120" s="25"/>
      <c r="PJ120" s="21"/>
      <c r="PK120" s="22"/>
      <c r="PL120" s="23"/>
      <c r="PM120" s="24"/>
      <c r="PN120" s="25"/>
      <c r="PW120" s="25"/>
      <c r="QA120" s="21"/>
      <c r="QB120" s="22"/>
      <c r="QC120" s="23"/>
      <c r="QD120" s="24"/>
      <c r="QE120" s="25"/>
      <c r="QN120" s="25"/>
      <c r="QR120" s="21"/>
      <c r="QS120" s="22"/>
      <c r="QT120" s="23"/>
      <c r="QU120" s="24"/>
      <c r="QV120" s="25"/>
      <c r="RE120" s="25"/>
      <c r="RI120" s="21"/>
      <c r="RJ120" s="22"/>
      <c r="RK120" s="23"/>
      <c r="RL120" s="24"/>
      <c r="RM120" s="25"/>
      <c r="RV120" s="25"/>
      <c r="RZ120" s="21"/>
      <c r="SA120" s="22"/>
      <c r="SB120" s="23"/>
      <c r="SC120" s="24"/>
      <c r="SD120" s="25"/>
      <c r="SM120" s="25"/>
      <c r="SQ120" s="21"/>
      <c r="SR120" s="22"/>
      <c r="SS120" s="23"/>
      <c r="ST120" s="24"/>
      <c r="SU120" s="25"/>
      <c r="TD120" s="25"/>
      <c r="TH120" s="21"/>
      <c r="TI120" s="22"/>
      <c r="TJ120" s="23"/>
      <c r="TK120" s="24"/>
      <c r="TL120" s="25"/>
      <c r="TU120" s="25"/>
      <c r="TY120" s="21"/>
      <c r="TZ120" s="22"/>
      <c r="UA120" s="23"/>
      <c r="UB120" s="24"/>
      <c r="UC120" s="25"/>
      <c r="UL120" s="25"/>
      <c r="UP120" s="21"/>
      <c r="UQ120" s="22"/>
      <c r="UR120" s="23"/>
      <c r="US120" s="24"/>
      <c r="UT120" s="25"/>
      <c r="VC120" s="25"/>
      <c r="VG120" s="21"/>
      <c r="VH120" s="22"/>
      <c r="VI120" s="23"/>
      <c r="VJ120" s="24"/>
      <c r="VK120" s="25"/>
      <c r="VT120" s="25"/>
      <c r="VX120" s="21"/>
      <c r="VY120" s="22"/>
      <c r="VZ120" s="23"/>
      <c r="WA120" s="24"/>
      <c r="WB120" s="25"/>
      <c r="WK120" s="25"/>
      <c r="WO120" s="21"/>
      <c r="WP120" s="22"/>
      <c r="WQ120" s="23"/>
      <c r="WR120" s="24"/>
      <c r="WS120" s="25"/>
      <c r="XB120" s="25"/>
      <c r="XF120" s="21"/>
      <c r="XG120" s="22"/>
      <c r="XH120" s="23"/>
      <c r="XI120" s="24"/>
      <c r="XJ120" s="25"/>
      <c r="XS120" s="25"/>
      <c r="XW120" s="21"/>
      <c r="XX120" s="22"/>
      <c r="XY120" s="23"/>
      <c r="XZ120" s="24"/>
      <c r="YA120" s="25"/>
      <c r="YJ120" s="25"/>
      <c r="YN120" s="21"/>
      <c r="YO120" s="22"/>
      <c r="YP120" s="23"/>
      <c r="YQ120" s="24"/>
      <c r="YR120" s="25"/>
      <c r="ZA120" s="25"/>
      <c r="ZE120" s="21"/>
      <c r="ZF120" s="22"/>
      <c r="ZG120" s="23"/>
      <c r="ZH120" s="24"/>
      <c r="ZI120" s="25"/>
      <c r="ZR120" s="25"/>
      <c r="ZV120" s="21"/>
      <c r="ZW120" s="22"/>
      <c r="ZX120" s="23"/>
      <c r="ZY120" s="24"/>
      <c r="ZZ120" s="25"/>
      <c r="AAI120" s="25"/>
      <c r="AAM120" s="21"/>
      <c r="AAN120" s="22"/>
      <c r="AAO120" s="23"/>
      <c r="AAP120" s="24"/>
      <c r="AAQ120" s="25"/>
      <c r="AAZ120" s="25"/>
      <c r="ABD120" s="21"/>
      <c r="ABE120" s="22"/>
      <c r="ABF120" s="23"/>
      <c r="ABG120" s="24"/>
      <c r="ABH120" s="25"/>
      <c r="ABQ120" s="25"/>
      <c r="ABU120" s="21"/>
      <c r="ABV120" s="22"/>
      <c r="ABW120" s="23"/>
      <c r="ABX120" s="24"/>
      <c r="ABY120" s="25"/>
      <c r="ACH120" s="25"/>
      <c r="ACL120" s="21"/>
      <c r="ACM120" s="22"/>
      <c r="ACN120" s="23"/>
      <c r="ACO120" s="24"/>
      <c r="ACP120" s="25"/>
      <c r="ACY120" s="25"/>
      <c r="ADC120" s="21"/>
      <c r="ADD120" s="22"/>
      <c r="ADE120" s="23"/>
      <c r="ADF120" s="24"/>
      <c r="ADG120" s="25"/>
      <c r="ADP120" s="25"/>
      <c r="ADT120" s="21"/>
      <c r="ADU120" s="22"/>
      <c r="ADV120" s="23"/>
      <c r="ADW120" s="24"/>
      <c r="ADX120" s="25"/>
      <c r="AEG120" s="25"/>
      <c r="AEK120" s="21"/>
      <c r="AEL120" s="22"/>
      <c r="AEM120" s="23"/>
      <c r="AEN120" s="24"/>
      <c r="AEO120" s="25"/>
      <c r="AEX120" s="25"/>
      <c r="AFB120" s="21"/>
      <c r="AFC120" s="22"/>
      <c r="AFD120" s="23"/>
      <c r="AFE120" s="24"/>
      <c r="AFF120" s="25"/>
      <c r="AFO120" s="25"/>
      <c r="AFS120" s="21"/>
      <c r="AFT120" s="22"/>
      <c r="AFU120" s="23"/>
      <c r="AFV120" s="24"/>
      <c r="AFW120" s="25"/>
      <c r="AGF120" s="25"/>
      <c r="AGJ120" s="21"/>
      <c r="AGK120" s="22"/>
      <c r="AGL120" s="23"/>
      <c r="AGM120" s="24"/>
      <c r="AGN120" s="25"/>
      <c r="AGW120" s="25"/>
      <c r="AHA120" s="21"/>
      <c r="AHB120" s="22"/>
      <c r="AHC120" s="23"/>
      <c r="AHD120" s="24"/>
      <c r="AHE120" s="25"/>
      <c r="AHN120" s="25"/>
      <c r="AHR120" s="21"/>
      <c r="AHS120" s="22"/>
      <c r="AHT120" s="23"/>
      <c r="AHU120" s="24"/>
      <c r="AHV120" s="25"/>
      <c r="AIE120" s="25"/>
      <c r="AII120" s="21"/>
      <c r="AIJ120" s="22"/>
      <c r="AIK120" s="23"/>
      <c r="AIL120" s="24"/>
      <c r="AIM120" s="25"/>
      <c r="AIV120" s="25"/>
      <c r="AIZ120" s="21"/>
      <c r="AJA120" s="22"/>
      <c r="AJB120" s="23"/>
      <c r="AJC120" s="24"/>
      <c r="AJD120" s="25"/>
      <c r="AJM120" s="25"/>
      <c r="AJQ120" s="21"/>
      <c r="AJR120" s="22"/>
      <c r="AJS120" s="23"/>
      <c r="AJT120" s="24"/>
      <c r="AJU120" s="25"/>
      <c r="AKD120" s="25"/>
      <c r="AKH120" s="21"/>
      <c r="AKI120" s="22"/>
      <c r="AKJ120" s="23"/>
      <c r="AKK120" s="24"/>
      <c r="AKL120" s="25"/>
      <c r="AKU120" s="25"/>
      <c r="AKY120" s="21"/>
      <c r="AKZ120" s="22"/>
      <c r="ALA120" s="23"/>
      <c r="ALB120" s="24"/>
      <c r="ALC120" s="25"/>
      <c r="ALL120" s="25"/>
      <c r="ALP120" s="21"/>
      <c r="ALQ120" s="22"/>
      <c r="ALR120" s="23"/>
      <c r="ALS120" s="24"/>
      <c r="ALT120" s="25"/>
      <c r="AMC120" s="25"/>
      <c r="AMG120" s="21"/>
      <c r="AMH120" s="22"/>
      <c r="AMI120" s="23"/>
      <c r="AMJ120" s="24"/>
    </row>
    <row r="121" s="26" customFormat="true" ht="15" hidden="false" customHeight="false" outlineLevel="0" collapsed="false">
      <c r="A121" s="16" t="n">
        <v>119</v>
      </c>
      <c r="B121" s="17" t="s">
        <v>8</v>
      </c>
      <c r="C121" s="18" t="n">
        <v>43373</v>
      </c>
      <c r="D121" s="19" t="n">
        <f aca="false">E121/$E$214</f>
        <v>152.44901723741</v>
      </c>
      <c r="E121" s="20" t="n">
        <v>100000</v>
      </c>
      <c r="F121" s="20"/>
      <c r="G121" s="20" t="n">
        <v>100000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  <c r="S121" s="22"/>
      <c r="T121" s="23"/>
      <c r="U121" s="24"/>
      <c r="V121" s="25"/>
      <c r="X121" s="25"/>
      <c r="AI121" s="21"/>
      <c r="AJ121" s="22"/>
      <c r="AK121" s="23"/>
      <c r="AL121" s="24"/>
      <c r="AM121" s="25"/>
      <c r="AO121" s="25"/>
      <c r="AZ121" s="21"/>
      <c r="BA121" s="22"/>
      <c r="BB121" s="23"/>
      <c r="BC121" s="24"/>
      <c r="BD121" s="25"/>
      <c r="BF121" s="25"/>
      <c r="BQ121" s="21"/>
      <c r="BR121" s="22"/>
      <c r="BS121" s="23"/>
      <c r="BT121" s="24"/>
      <c r="BU121" s="25"/>
      <c r="BW121" s="25"/>
      <c r="CH121" s="21"/>
      <c r="CI121" s="22"/>
      <c r="CJ121" s="23"/>
      <c r="CK121" s="24"/>
      <c r="CL121" s="25"/>
      <c r="CN121" s="25"/>
      <c r="CY121" s="21"/>
      <c r="CZ121" s="22"/>
      <c r="DA121" s="23"/>
      <c r="DB121" s="24"/>
      <c r="DC121" s="25"/>
      <c r="DE121" s="25"/>
      <c r="DP121" s="21"/>
      <c r="DQ121" s="22"/>
      <c r="DR121" s="23"/>
      <c r="DS121" s="24"/>
      <c r="DT121" s="25"/>
      <c r="DV121" s="25"/>
      <c r="EG121" s="21"/>
      <c r="EH121" s="22"/>
      <c r="EI121" s="23"/>
      <c r="EJ121" s="24"/>
      <c r="EK121" s="25"/>
      <c r="EM121" s="25"/>
      <c r="EX121" s="21"/>
      <c r="EY121" s="22"/>
      <c r="EZ121" s="23"/>
      <c r="FA121" s="24"/>
      <c r="FB121" s="25"/>
      <c r="FD121" s="25"/>
      <c r="FO121" s="21"/>
      <c r="FP121" s="22"/>
      <c r="FQ121" s="23"/>
      <c r="FR121" s="24"/>
      <c r="FS121" s="25"/>
      <c r="FU121" s="25"/>
      <c r="GF121" s="21"/>
      <c r="GG121" s="22"/>
      <c r="GH121" s="23"/>
      <c r="GI121" s="24"/>
      <c r="GJ121" s="25"/>
      <c r="GL121" s="25"/>
      <c r="GW121" s="21"/>
      <c r="GX121" s="22"/>
      <c r="GY121" s="23"/>
      <c r="GZ121" s="24"/>
      <c r="HA121" s="25"/>
      <c r="HC121" s="25"/>
      <c r="HN121" s="21"/>
      <c r="HO121" s="22"/>
      <c r="HP121" s="23"/>
      <c r="HQ121" s="24"/>
      <c r="HR121" s="25"/>
      <c r="HT121" s="25"/>
      <c r="IE121" s="21"/>
      <c r="IF121" s="22"/>
      <c r="IG121" s="23"/>
      <c r="IH121" s="24"/>
      <c r="II121" s="25"/>
      <c r="IK121" s="25"/>
      <c r="IV121" s="21"/>
      <c r="IW121" s="22"/>
      <c r="IX121" s="23"/>
      <c r="IY121" s="24"/>
      <c r="IZ121" s="25"/>
      <c r="JB121" s="25"/>
      <c r="JM121" s="21"/>
      <c r="JN121" s="22"/>
      <c r="JO121" s="23"/>
      <c r="JP121" s="24"/>
      <c r="JQ121" s="25"/>
      <c r="JS121" s="25"/>
      <c r="KD121" s="21"/>
      <c r="KE121" s="22"/>
      <c r="KF121" s="23"/>
      <c r="KG121" s="24"/>
      <c r="KH121" s="25"/>
      <c r="KJ121" s="25"/>
      <c r="KU121" s="21"/>
      <c r="KV121" s="22"/>
      <c r="KW121" s="23"/>
      <c r="KX121" s="24"/>
      <c r="KY121" s="25"/>
      <c r="LA121" s="25"/>
      <c r="LL121" s="21"/>
      <c r="LM121" s="22"/>
      <c r="LN121" s="23"/>
      <c r="LO121" s="24"/>
      <c r="LP121" s="25"/>
      <c r="LR121" s="25"/>
      <c r="MC121" s="21"/>
      <c r="MD121" s="22"/>
      <c r="ME121" s="23"/>
      <c r="MF121" s="24"/>
      <c r="MG121" s="25"/>
      <c r="MI121" s="25"/>
      <c r="MT121" s="21"/>
      <c r="MU121" s="22"/>
      <c r="MV121" s="23"/>
      <c r="MW121" s="24"/>
      <c r="MX121" s="25"/>
      <c r="MZ121" s="25"/>
      <c r="NK121" s="21"/>
      <c r="NL121" s="22"/>
      <c r="NM121" s="23"/>
      <c r="NN121" s="24"/>
      <c r="NO121" s="25"/>
      <c r="NQ121" s="25"/>
      <c r="OB121" s="21"/>
      <c r="OC121" s="22"/>
      <c r="OD121" s="23"/>
      <c r="OE121" s="24"/>
      <c r="OF121" s="25"/>
      <c r="OH121" s="25"/>
      <c r="OS121" s="21"/>
      <c r="OT121" s="22"/>
      <c r="OU121" s="23"/>
      <c r="OV121" s="24"/>
      <c r="OW121" s="25"/>
      <c r="OY121" s="25"/>
      <c r="PJ121" s="21"/>
      <c r="PK121" s="22"/>
      <c r="PL121" s="23"/>
      <c r="PM121" s="24"/>
      <c r="PN121" s="25"/>
      <c r="PP121" s="25"/>
      <c r="QA121" s="21"/>
      <c r="QB121" s="22"/>
      <c r="QC121" s="23"/>
      <c r="QD121" s="24"/>
      <c r="QE121" s="25"/>
      <c r="QG121" s="25"/>
      <c r="QR121" s="21"/>
      <c r="QS121" s="22"/>
      <c r="QT121" s="23"/>
      <c r="QU121" s="24"/>
      <c r="QV121" s="25"/>
      <c r="QX121" s="25"/>
      <c r="RI121" s="21"/>
      <c r="RJ121" s="22"/>
      <c r="RK121" s="23"/>
      <c r="RL121" s="24"/>
      <c r="RM121" s="25"/>
      <c r="RO121" s="25"/>
      <c r="RZ121" s="21"/>
      <c r="SA121" s="22"/>
      <c r="SB121" s="23"/>
      <c r="SC121" s="24"/>
      <c r="SD121" s="25"/>
      <c r="SF121" s="25"/>
      <c r="SQ121" s="21"/>
      <c r="SR121" s="22"/>
      <c r="SS121" s="23"/>
      <c r="ST121" s="24"/>
      <c r="SU121" s="25"/>
      <c r="SW121" s="25"/>
      <c r="TH121" s="21"/>
      <c r="TI121" s="22"/>
      <c r="TJ121" s="23"/>
      <c r="TK121" s="24"/>
      <c r="TL121" s="25"/>
      <c r="TN121" s="25"/>
      <c r="TY121" s="21"/>
      <c r="TZ121" s="22"/>
      <c r="UA121" s="23"/>
      <c r="UB121" s="24"/>
      <c r="UC121" s="25"/>
      <c r="UE121" s="25"/>
      <c r="UP121" s="21"/>
      <c r="UQ121" s="22"/>
      <c r="UR121" s="23"/>
      <c r="US121" s="24"/>
      <c r="UT121" s="25"/>
      <c r="UV121" s="25"/>
      <c r="VG121" s="21"/>
      <c r="VH121" s="22"/>
      <c r="VI121" s="23"/>
      <c r="VJ121" s="24"/>
      <c r="VK121" s="25"/>
      <c r="VM121" s="25"/>
      <c r="VX121" s="21"/>
      <c r="VY121" s="22"/>
      <c r="VZ121" s="23"/>
      <c r="WA121" s="24"/>
      <c r="WB121" s="25"/>
      <c r="WD121" s="25"/>
      <c r="WO121" s="21"/>
      <c r="WP121" s="22"/>
      <c r="WQ121" s="23"/>
      <c r="WR121" s="24"/>
      <c r="WS121" s="25"/>
      <c r="WU121" s="25"/>
      <c r="XF121" s="21"/>
      <c r="XG121" s="22"/>
      <c r="XH121" s="23"/>
      <c r="XI121" s="24"/>
      <c r="XJ121" s="25"/>
      <c r="XL121" s="25"/>
      <c r="XW121" s="21"/>
      <c r="XX121" s="22"/>
      <c r="XY121" s="23"/>
      <c r="XZ121" s="24"/>
      <c r="YA121" s="25"/>
      <c r="YC121" s="25"/>
      <c r="YN121" s="21"/>
      <c r="YO121" s="22"/>
      <c r="YP121" s="23"/>
      <c r="YQ121" s="24"/>
      <c r="YR121" s="25"/>
      <c r="YT121" s="25"/>
      <c r="ZE121" s="21"/>
      <c r="ZF121" s="22"/>
      <c r="ZG121" s="23"/>
      <c r="ZH121" s="24"/>
      <c r="ZI121" s="25"/>
      <c r="ZK121" s="25"/>
      <c r="ZV121" s="21"/>
      <c r="ZW121" s="22"/>
      <c r="ZX121" s="23"/>
      <c r="ZY121" s="24"/>
      <c r="ZZ121" s="25"/>
      <c r="AAB121" s="25"/>
      <c r="AAM121" s="21"/>
      <c r="AAN121" s="22"/>
      <c r="AAO121" s="23"/>
      <c r="AAP121" s="24"/>
      <c r="AAQ121" s="25"/>
      <c r="AAS121" s="25"/>
      <c r="ABD121" s="21"/>
      <c r="ABE121" s="22"/>
      <c r="ABF121" s="23"/>
      <c r="ABG121" s="24"/>
      <c r="ABH121" s="25"/>
      <c r="ABJ121" s="25"/>
      <c r="ABU121" s="21"/>
      <c r="ABV121" s="22"/>
      <c r="ABW121" s="23"/>
      <c r="ABX121" s="24"/>
      <c r="ABY121" s="25"/>
      <c r="ACA121" s="25"/>
      <c r="ACL121" s="21"/>
      <c r="ACM121" s="22"/>
      <c r="ACN121" s="23"/>
      <c r="ACO121" s="24"/>
      <c r="ACP121" s="25"/>
      <c r="ACR121" s="25"/>
      <c r="ADC121" s="21"/>
      <c r="ADD121" s="22"/>
      <c r="ADE121" s="23"/>
      <c r="ADF121" s="24"/>
      <c r="ADG121" s="25"/>
      <c r="ADI121" s="25"/>
      <c r="ADT121" s="21"/>
      <c r="ADU121" s="22"/>
      <c r="ADV121" s="23"/>
      <c r="ADW121" s="24"/>
      <c r="ADX121" s="25"/>
      <c r="ADZ121" s="25"/>
      <c r="AEK121" s="21"/>
      <c r="AEL121" s="22"/>
      <c r="AEM121" s="23"/>
      <c r="AEN121" s="24"/>
      <c r="AEO121" s="25"/>
      <c r="AEQ121" s="25"/>
      <c r="AFB121" s="21"/>
      <c r="AFC121" s="22"/>
      <c r="AFD121" s="23"/>
      <c r="AFE121" s="24"/>
      <c r="AFF121" s="25"/>
      <c r="AFH121" s="25"/>
      <c r="AFS121" s="21"/>
      <c r="AFT121" s="22"/>
      <c r="AFU121" s="23"/>
      <c r="AFV121" s="24"/>
      <c r="AFW121" s="25"/>
      <c r="AFY121" s="25"/>
      <c r="AGJ121" s="21"/>
      <c r="AGK121" s="22"/>
      <c r="AGL121" s="23"/>
      <c r="AGM121" s="24"/>
      <c r="AGN121" s="25"/>
      <c r="AGP121" s="25"/>
      <c r="AHA121" s="21"/>
      <c r="AHB121" s="22"/>
      <c r="AHC121" s="23"/>
      <c r="AHD121" s="24"/>
      <c r="AHE121" s="25"/>
      <c r="AHG121" s="25"/>
      <c r="AHR121" s="21"/>
      <c r="AHS121" s="22"/>
      <c r="AHT121" s="23"/>
      <c r="AHU121" s="24"/>
      <c r="AHV121" s="25"/>
      <c r="AHX121" s="25"/>
      <c r="AII121" s="21"/>
      <c r="AIJ121" s="22"/>
      <c r="AIK121" s="23"/>
      <c r="AIL121" s="24"/>
      <c r="AIM121" s="25"/>
      <c r="AIO121" s="25"/>
      <c r="AIZ121" s="21"/>
      <c r="AJA121" s="22"/>
      <c r="AJB121" s="23"/>
      <c r="AJC121" s="24"/>
      <c r="AJD121" s="25"/>
      <c r="AJF121" s="25"/>
      <c r="AJQ121" s="21"/>
      <c r="AJR121" s="22"/>
      <c r="AJS121" s="23"/>
      <c r="AJT121" s="24"/>
      <c r="AJU121" s="25"/>
      <c r="AJW121" s="25"/>
      <c r="AKH121" s="21"/>
      <c r="AKI121" s="22"/>
      <c r="AKJ121" s="23"/>
      <c r="AKK121" s="24"/>
      <c r="AKL121" s="25"/>
      <c r="AKN121" s="25"/>
      <c r="AKY121" s="21"/>
      <c r="AKZ121" s="22"/>
      <c r="ALA121" s="23"/>
      <c r="ALB121" s="24"/>
      <c r="ALC121" s="25"/>
      <c r="ALE121" s="25"/>
      <c r="ALP121" s="21"/>
      <c r="ALQ121" s="22"/>
      <c r="ALR121" s="23"/>
      <c r="ALS121" s="24"/>
      <c r="ALT121" s="25"/>
      <c r="ALV121" s="25"/>
      <c r="AMG121" s="21"/>
      <c r="AMH121" s="22"/>
      <c r="AMI121" s="23"/>
      <c r="AMJ121" s="24"/>
    </row>
    <row r="122" s="26" customFormat="true" ht="15" hidden="false" customHeight="false" outlineLevel="0" collapsed="false">
      <c r="A122" s="16" t="n">
        <v>120</v>
      </c>
      <c r="B122" s="17" t="s">
        <v>58</v>
      </c>
      <c r="C122" s="18" t="n">
        <v>43380</v>
      </c>
      <c r="D122" s="19" t="n">
        <f aca="false">E122/$E$214</f>
        <v>990.918612043168</v>
      </c>
      <c r="E122" s="20" t="n">
        <v>650000</v>
      </c>
      <c r="F122" s="20"/>
      <c r="G122" s="20"/>
      <c r="H122" s="20"/>
      <c r="I122" s="20"/>
      <c r="J122" s="20"/>
      <c r="K122" s="20" t="n">
        <v>650000</v>
      </c>
      <c r="L122" s="20"/>
      <c r="M122" s="20"/>
      <c r="N122" s="20"/>
      <c r="O122" s="20"/>
      <c r="P122" s="20"/>
      <c r="Q122" s="20"/>
      <c r="R122" s="21"/>
      <c r="S122" s="22"/>
      <c r="T122" s="23"/>
      <c r="U122" s="24"/>
      <c r="V122" s="25"/>
      <c r="AB122" s="25"/>
      <c r="AI122" s="21"/>
      <c r="AJ122" s="22"/>
      <c r="AK122" s="23"/>
      <c r="AL122" s="24"/>
      <c r="AM122" s="25"/>
      <c r="AS122" s="25"/>
      <c r="AZ122" s="21"/>
      <c r="BA122" s="22"/>
      <c r="BB122" s="23"/>
      <c r="BC122" s="24"/>
      <c r="BD122" s="25"/>
      <c r="BJ122" s="25"/>
      <c r="BQ122" s="21"/>
      <c r="BR122" s="22"/>
      <c r="BS122" s="23"/>
      <c r="BT122" s="24"/>
      <c r="BU122" s="25"/>
      <c r="CA122" s="25"/>
      <c r="CH122" s="21"/>
      <c r="CI122" s="22"/>
      <c r="CJ122" s="23"/>
      <c r="CK122" s="24"/>
      <c r="CL122" s="25"/>
      <c r="CR122" s="25"/>
      <c r="CY122" s="21"/>
      <c r="CZ122" s="22"/>
      <c r="DA122" s="23"/>
      <c r="DB122" s="24"/>
      <c r="DC122" s="25"/>
      <c r="DI122" s="25"/>
      <c r="DP122" s="21"/>
      <c r="DQ122" s="22"/>
      <c r="DR122" s="23"/>
      <c r="DS122" s="24"/>
      <c r="DT122" s="25"/>
      <c r="DZ122" s="25"/>
      <c r="EG122" s="21"/>
      <c r="EH122" s="22"/>
      <c r="EI122" s="23"/>
      <c r="EJ122" s="24"/>
      <c r="EK122" s="25"/>
      <c r="EQ122" s="25"/>
      <c r="EX122" s="21"/>
      <c r="EY122" s="22"/>
      <c r="EZ122" s="23"/>
      <c r="FA122" s="24"/>
      <c r="FB122" s="25"/>
      <c r="FH122" s="25"/>
      <c r="FO122" s="21"/>
      <c r="FP122" s="22"/>
      <c r="FQ122" s="23"/>
      <c r="FR122" s="24"/>
      <c r="FS122" s="25"/>
      <c r="FY122" s="25"/>
      <c r="GF122" s="21"/>
      <c r="GG122" s="22"/>
      <c r="GH122" s="23"/>
      <c r="GI122" s="24"/>
      <c r="GJ122" s="25"/>
      <c r="GP122" s="25"/>
      <c r="GW122" s="21"/>
      <c r="GX122" s="22"/>
      <c r="GY122" s="23"/>
      <c r="GZ122" s="24"/>
      <c r="HA122" s="25"/>
      <c r="HG122" s="25"/>
      <c r="HN122" s="21"/>
      <c r="HO122" s="22"/>
      <c r="HP122" s="23"/>
      <c r="HQ122" s="24"/>
      <c r="HR122" s="25"/>
      <c r="HX122" s="25"/>
      <c r="IE122" s="21"/>
      <c r="IF122" s="22"/>
      <c r="IG122" s="23"/>
      <c r="IH122" s="24"/>
      <c r="II122" s="25"/>
      <c r="IO122" s="25"/>
      <c r="IV122" s="21"/>
      <c r="IW122" s="22"/>
      <c r="IX122" s="23"/>
      <c r="IY122" s="24"/>
      <c r="IZ122" s="25"/>
      <c r="JF122" s="25"/>
      <c r="JM122" s="21"/>
      <c r="JN122" s="22"/>
      <c r="JO122" s="23"/>
      <c r="JP122" s="24"/>
      <c r="JQ122" s="25"/>
      <c r="JW122" s="25"/>
      <c r="KD122" s="21"/>
      <c r="KE122" s="22"/>
      <c r="KF122" s="23"/>
      <c r="KG122" s="24"/>
      <c r="KH122" s="25"/>
      <c r="KN122" s="25"/>
      <c r="KU122" s="21"/>
      <c r="KV122" s="22"/>
      <c r="KW122" s="23"/>
      <c r="KX122" s="24"/>
      <c r="KY122" s="25"/>
      <c r="LE122" s="25"/>
      <c r="LL122" s="21"/>
      <c r="LM122" s="22"/>
      <c r="LN122" s="23"/>
      <c r="LO122" s="24"/>
      <c r="LP122" s="25"/>
      <c r="LV122" s="25"/>
      <c r="MC122" s="21"/>
      <c r="MD122" s="22"/>
      <c r="ME122" s="23"/>
      <c r="MF122" s="24"/>
      <c r="MG122" s="25"/>
      <c r="MM122" s="25"/>
      <c r="MT122" s="21"/>
      <c r="MU122" s="22"/>
      <c r="MV122" s="23"/>
      <c r="MW122" s="24"/>
      <c r="MX122" s="25"/>
      <c r="ND122" s="25"/>
      <c r="NK122" s="21"/>
      <c r="NL122" s="22"/>
      <c r="NM122" s="23"/>
      <c r="NN122" s="24"/>
      <c r="NO122" s="25"/>
      <c r="NU122" s="25"/>
      <c r="OB122" s="21"/>
      <c r="OC122" s="22"/>
      <c r="OD122" s="23"/>
      <c r="OE122" s="24"/>
      <c r="OF122" s="25"/>
      <c r="OL122" s="25"/>
      <c r="OS122" s="21"/>
      <c r="OT122" s="22"/>
      <c r="OU122" s="23"/>
      <c r="OV122" s="24"/>
      <c r="OW122" s="25"/>
      <c r="PC122" s="25"/>
      <c r="PJ122" s="21"/>
      <c r="PK122" s="22"/>
      <c r="PL122" s="23"/>
      <c r="PM122" s="24"/>
      <c r="PN122" s="25"/>
      <c r="PT122" s="25"/>
      <c r="QA122" s="21"/>
      <c r="QB122" s="22"/>
      <c r="QC122" s="23"/>
      <c r="QD122" s="24"/>
      <c r="QE122" s="25"/>
      <c r="QK122" s="25"/>
      <c r="QR122" s="21"/>
      <c r="QS122" s="22"/>
      <c r="QT122" s="23"/>
      <c r="QU122" s="24"/>
      <c r="QV122" s="25"/>
      <c r="RB122" s="25"/>
      <c r="RI122" s="21"/>
      <c r="RJ122" s="22"/>
      <c r="RK122" s="23"/>
      <c r="RL122" s="24"/>
      <c r="RM122" s="25"/>
      <c r="RS122" s="25"/>
      <c r="RZ122" s="21"/>
      <c r="SA122" s="22"/>
      <c r="SB122" s="23"/>
      <c r="SC122" s="24"/>
      <c r="SD122" s="25"/>
      <c r="SJ122" s="25"/>
      <c r="SQ122" s="21"/>
      <c r="SR122" s="22"/>
      <c r="SS122" s="23"/>
      <c r="ST122" s="24"/>
      <c r="SU122" s="25"/>
      <c r="TA122" s="25"/>
      <c r="TH122" s="21"/>
      <c r="TI122" s="22"/>
      <c r="TJ122" s="23"/>
      <c r="TK122" s="24"/>
      <c r="TL122" s="25"/>
      <c r="TR122" s="25"/>
      <c r="TY122" s="21"/>
      <c r="TZ122" s="22"/>
      <c r="UA122" s="23"/>
      <c r="UB122" s="24"/>
      <c r="UC122" s="25"/>
      <c r="UI122" s="25"/>
      <c r="UP122" s="21"/>
      <c r="UQ122" s="22"/>
      <c r="UR122" s="23"/>
      <c r="US122" s="24"/>
      <c r="UT122" s="25"/>
      <c r="UZ122" s="25"/>
      <c r="VG122" s="21"/>
      <c r="VH122" s="22"/>
      <c r="VI122" s="23"/>
      <c r="VJ122" s="24"/>
      <c r="VK122" s="25"/>
      <c r="VQ122" s="25"/>
      <c r="VX122" s="21"/>
      <c r="VY122" s="22"/>
      <c r="VZ122" s="23"/>
      <c r="WA122" s="24"/>
      <c r="WB122" s="25"/>
      <c r="WH122" s="25"/>
      <c r="WO122" s="21"/>
      <c r="WP122" s="22"/>
      <c r="WQ122" s="23"/>
      <c r="WR122" s="24"/>
      <c r="WS122" s="25"/>
      <c r="WY122" s="25"/>
      <c r="XF122" s="21"/>
      <c r="XG122" s="22"/>
      <c r="XH122" s="23"/>
      <c r="XI122" s="24"/>
      <c r="XJ122" s="25"/>
      <c r="XP122" s="25"/>
      <c r="XW122" s="21"/>
      <c r="XX122" s="22"/>
      <c r="XY122" s="23"/>
      <c r="XZ122" s="24"/>
      <c r="YA122" s="25"/>
      <c r="YG122" s="25"/>
      <c r="YN122" s="21"/>
      <c r="YO122" s="22"/>
      <c r="YP122" s="23"/>
      <c r="YQ122" s="24"/>
      <c r="YR122" s="25"/>
      <c r="YX122" s="25"/>
      <c r="ZE122" s="21"/>
      <c r="ZF122" s="22"/>
      <c r="ZG122" s="23"/>
      <c r="ZH122" s="24"/>
      <c r="ZI122" s="25"/>
      <c r="ZO122" s="25"/>
      <c r="ZV122" s="21"/>
      <c r="ZW122" s="22"/>
      <c r="ZX122" s="23"/>
      <c r="ZY122" s="24"/>
      <c r="ZZ122" s="25"/>
      <c r="AAF122" s="25"/>
      <c r="AAM122" s="21"/>
      <c r="AAN122" s="22"/>
      <c r="AAO122" s="23"/>
      <c r="AAP122" s="24"/>
      <c r="AAQ122" s="25"/>
      <c r="AAW122" s="25"/>
      <c r="ABD122" s="21"/>
      <c r="ABE122" s="22"/>
      <c r="ABF122" s="23"/>
      <c r="ABG122" s="24"/>
      <c r="ABH122" s="25"/>
      <c r="ABN122" s="25"/>
      <c r="ABU122" s="21"/>
      <c r="ABV122" s="22"/>
      <c r="ABW122" s="23"/>
      <c r="ABX122" s="24"/>
      <c r="ABY122" s="25"/>
      <c r="ACE122" s="25"/>
      <c r="ACL122" s="21"/>
      <c r="ACM122" s="22"/>
      <c r="ACN122" s="23"/>
      <c r="ACO122" s="24"/>
      <c r="ACP122" s="25"/>
      <c r="ACV122" s="25"/>
      <c r="ADC122" s="21"/>
      <c r="ADD122" s="22"/>
      <c r="ADE122" s="23"/>
      <c r="ADF122" s="24"/>
      <c r="ADG122" s="25"/>
      <c r="ADM122" s="25"/>
      <c r="ADT122" s="21"/>
      <c r="ADU122" s="22"/>
      <c r="ADV122" s="23"/>
      <c r="ADW122" s="24"/>
      <c r="ADX122" s="25"/>
      <c r="AED122" s="25"/>
      <c r="AEK122" s="21"/>
      <c r="AEL122" s="22"/>
      <c r="AEM122" s="23"/>
      <c r="AEN122" s="24"/>
      <c r="AEO122" s="25"/>
      <c r="AEU122" s="25"/>
      <c r="AFB122" s="21"/>
      <c r="AFC122" s="22"/>
      <c r="AFD122" s="23"/>
      <c r="AFE122" s="24"/>
      <c r="AFF122" s="25"/>
      <c r="AFL122" s="25"/>
      <c r="AFS122" s="21"/>
      <c r="AFT122" s="22"/>
      <c r="AFU122" s="23"/>
      <c r="AFV122" s="24"/>
      <c r="AFW122" s="25"/>
      <c r="AGC122" s="25"/>
      <c r="AGJ122" s="21"/>
      <c r="AGK122" s="22"/>
      <c r="AGL122" s="23"/>
      <c r="AGM122" s="24"/>
      <c r="AGN122" s="25"/>
      <c r="AGT122" s="25"/>
      <c r="AHA122" s="21"/>
      <c r="AHB122" s="22"/>
      <c r="AHC122" s="23"/>
      <c r="AHD122" s="24"/>
      <c r="AHE122" s="25"/>
      <c r="AHK122" s="25"/>
      <c r="AHR122" s="21"/>
      <c r="AHS122" s="22"/>
      <c r="AHT122" s="23"/>
      <c r="AHU122" s="24"/>
      <c r="AHV122" s="25"/>
      <c r="AIB122" s="25"/>
      <c r="AII122" s="21"/>
      <c r="AIJ122" s="22"/>
      <c r="AIK122" s="23"/>
      <c r="AIL122" s="24"/>
      <c r="AIM122" s="25"/>
      <c r="AIS122" s="25"/>
      <c r="AIZ122" s="21"/>
      <c r="AJA122" s="22"/>
      <c r="AJB122" s="23"/>
      <c r="AJC122" s="24"/>
      <c r="AJD122" s="25"/>
      <c r="AJJ122" s="25"/>
      <c r="AJQ122" s="21"/>
      <c r="AJR122" s="22"/>
      <c r="AJS122" s="23"/>
      <c r="AJT122" s="24"/>
      <c r="AJU122" s="25"/>
      <c r="AKA122" s="25"/>
      <c r="AKH122" s="21"/>
      <c r="AKI122" s="22"/>
      <c r="AKJ122" s="23"/>
      <c r="AKK122" s="24"/>
      <c r="AKL122" s="25"/>
      <c r="AKR122" s="25"/>
      <c r="AKY122" s="21"/>
      <c r="AKZ122" s="22"/>
      <c r="ALA122" s="23"/>
      <c r="ALB122" s="24"/>
      <c r="ALC122" s="25"/>
      <c r="ALI122" s="25"/>
      <c r="ALP122" s="21"/>
      <c r="ALQ122" s="22"/>
      <c r="ALR122" s="23"/>
      <c r="ALS122" s="24"/>
      <c r="ALT122" s="25"/>
      <c r="ALZ122" s="25"/>
      <c r="AMG122" s="21"/>
      <c r="AMH122" s="22"/>
      <c r="AMI122" s="23"/>
      <c r="AMJ122" s="24"/>
    </row>
    <row r="123" s="26" customFormat="true" ht="15" hidden="false" customHeight="false" outlineLevel="0" collapsed="false">
      <c r="A123" s="16" t="n">
        <v>121</v>
      </c>
      <c r="B123" s="17" t="s">
        <v>58</v>
      </c>
      <c r="C123" s="18" t="n">
        <v>43395</v>
      </c>
      <c r="D123" s="19" t="n">
        <f aca="false">E123/$E$214</f>
        <v>990.918612043168</v>
      </c>
      <c r="E123" s="20" t="n">
        <v>650000</v>
      </c>
      <c r="F123" s="20"/>
      <c r="G123" s="20"/>
      <c r="H123" s="20"/>
      <c r="I123" s="20"/>
      <c r="J123" s="20"/>
      <c r="K123" s="20" t="n">
        <v>650000</v>
      </c>
      <c r="L123" s="20"/>
      <c r="M123" s="20"/>
      <c r="N123" s="20"/>
      <c r="O123" s="20"/>
      <c r="P123" s="20"/>
      <c r="Q123" s="20"/>
      <c r="R123" s="21"/>
      <c r="S123" s="22"/>
      <c r="T123" s="23"/>
      <c r="U123" s="24"/>
      <c r="V123" s="25"/>
      <c r="AB123" s="25"/>
      <c r="AI123" s="21"/>
      <c r="AJ123" s="22"/>
      <c r="AK123" s="23"/>
      <c r="AL123" s="24"/>
      <c r="AM123" s="25"/>
      <c r="AS123" s="25"/>
      <c r="AZ123" s="21"/>
      <c r="BA123" s="22"/>
      <c r="BB123" s="23"/>
      <c r="BC123" s="24"/>
      <c r="BD123" s="25"/>
      <c r="BJ123" s="25"/>
      <c r="BQ123" s="21"/>
      <c r="BR123" s="22"/>
      <c r="BS123" s="23"/>
      <c r="BT123" s="24"/>
      <c r="BU123" s="25"/>
      <c r="CA123" s="25"/>
      <c r="CH123" s="21"/>
      <c r="CI123" s="22"/>
      <c r="CJ123" s="23"/>
      <c r="CK123" s="24"/>
      <c r="CL123" s="25"/>
      <c r="CR123" s="25"/>
      <c r="CY123" s="21"/>
      <c r="CZ123" s="22"/>
      <c r="DA123" s="23"/>
      <c r="DB123" s="24"/>
      <c r="DC123" s="25"/>
      <c r="DI123" s="25"/>
      <c r="DP123" s="21"/>
      <c r="DQ123" s="22"/>
      <c r="DR123" s="23"/>
      <c r="DS123" s="24"/>
      <c r="DT123" s="25"/>
      <c r="DZ123" s="25"/>
      <c r="EG123" s="21"/>
      <c r="EH123" s="22"/>
      <c r="EI123" s="23"/>
      <c r="EJ123" s="24"/>
      <c r="EK123" s="25"/>
      <c r="EQ123" s="25"/>
      <c r="EX123" s="21"/>
      <c r="EY123" s="22"/>
      <c r="EZ123" s="23"/>
      <c r="FA123" s="24"/>
      <c r="FB123" s="25"/>
      <c r="FH123" s="25"/>
      <c r="FO123" s="21"/>
      <c r="FP123" s="22"/>
      <c r="FQ123" s="23"/>
      <c r="FR123" s="24"/>
      <c r="FS123" s="25"/>
      <c r="FY123" s="25"/>
      <c r="GF123" s="21"/>
      <c r="GG123" s="22"/>
      <c r="GH123" s="23"/>
      <c r="GI123" s="24"/>
      <c r="GJ123" s="25"/>
      <c r="GP123" s="25"/>
      <c r="GW123" s="21"/>
      <c r="GX123" s="22"/>
      <c r="GY123" s="23"/>
      <c r="GZ123" s="24"/>
      <c r="HA123" s="25"/>
      <c r="HG123" s="25"/>
      <c r="HN123" s="21"/>
      <c r="HO123" s="22"/>
      <c r="HP123" s="23"/>
      <c r="HQ123" s="24"/>
      <c r="HR123" s="25"/>
      <c r="HX123" s="25"/>
      <c r="IE123" s="21"/>
      <c r="IF123" s="22"/>
      <c r="IG123" s="23"/>
      <c r="IH123" s="24"/>
      <c r="II123" s="25"/>
      <c r="IO123" s="25"/>
      <c r="IV123" s="21"/>
      <c r="IW123" s="22"/>
      <c r="IX123" s="23"/>
      <c r="IY123" s="24"/>
      <c r="IZ123" s="25"/>
      <c r="JF123" s="25"/>
      <c r="JM123" s="21"/>
      <c r="JN123" s="22"/>
      <c r="JO123" s="23"/>
      <c r="JP123" s="24"/>
      <c r="JQ123" s="25"/>
      <c r="JW123" s="25"/>
      <c r="KD123" s="21"/>
      <c r="KE123" s="22"/>
      <c r="KF123" s="23"/>
      <c r="KG123" s="24"/>
      <c r="KH123" s="25"/>
      <c r="KN123" s="25"/>
      <c r="KU123" s="21"/>
      <c r="KV123" s="22"/>
      <c r="KW123" s="23"/>
      <c r="KX123" s="24"/>
      <c r="KY123" s="25"/>
      <c r="LE123" s="25"/>
      <c r="LL123" s="21"/>
      <c r="LM123" s="22"/>
      <c r="LN123" s="23"/>
      <c r="LO123" s="24"/>
      <c r="LP123" s="25"/>
      <c r="LV123" s="25"/>
      <c r="MC123" s="21"/>
      <c r="MD123" s="22"/>
      <c r="ME123" s="23"/>
      <c r="MF123" s="24"/>
      <c r="MG123" s="25"/>
      <c r="MM123" s="25"/>
      <c r="MT123" s="21"/>
      <c r="MU123" s="22"/>
      <c r="MV123" s="23"/>
      <c r="MW123" s="24"/>
      <c r="MX123" s="25"/>
      <c r="ND123" s="25"/>
      <c r="NK123" s="21"/>
      <c r="NL123" s="22"/>
      <c r="NM123" s="23"/>
      <c r="NN123" s="24"/>
      <c r="NO123" s="25"/>
      <c r="NU123" s="25"/>
      <c r="OB123" s="21"/>
      <c r="OC123" s="22"/>
      <c r="OD123" s="23"/>
      <c r="OE123" s="24"/>
      <c r="OF123" s="25"/>
      <c r="OL123" s="25"/>
      <c r="OS123" s="21"/>
      <c r="OT123" s="22"/>
      <c r="OU123" s="23"/>
      <c r="OV123" s="24"/>
      <c r="OW123" s="25"/>
      <c r="PC123" s="25"/>
      <c r="PJ123" s="21"/>
      <c r="PK123" s="22"/>
      <c r="PL123" s="23"/>
      <c r="PM123" s="24"/>
      <c r="PN123" s="25"/>
      <c r="PT123" s="25"/>
      <c r="QA123" s="21"/>
      <c r="QB123" s="22"/>
      <c r="QC123" s="23"/>
      <c r="QD123" s="24"/>
      <c r="QE123" s="25"/>
      <c r="QK123" s="25"/>
      <c r="QR123" s="21"/>
      <c r="QS123" s="22"/>
      <c r="QT123" s="23"/>
      <c r="QU123" s="24"/>
      <c r="QV123" s="25"/>
      <c r="RB123" s="25"/>
      <c r="RI123" s="21"/>
      <c r="RJ123" s="22"/>
      <c r="RK123" s="23"/>
      <c r="RL123" s="24"/>
      <c r="RM123" s="25"/>
      <c r="RS123" s="25"/>
      <c r="RZ123" s="21"/>
      <c r="SA123" s="22"/>
      <c r="SB123" s="23"/>
      <c r="SC123" s="24"/>
      <c r="SD123" s="25"/>
      <c r="SJ123" s="25"/>
      <c r="SQ123" s="21"/>
      <c r="SR123" s="22"/>
      <c r="SS123" s="23"/>
      <c r="ST123" s="24"/>
      <c r="SU123" s="25"/>
      <c r="TA123" s="25"/>
      <c r="TH123" s="21"/>
      <c r="TI123" s="22"/>
      <c r="TJ123" s="23"/>
      <c r="TK123" s="24"/>
      <c r="TL123" s="25"/>
      <c r="TR123" s="25"/>
      <c r="TY123" s="21"/>
      <c r="TZ123" s="22"/>
      <c r="UA123" s="23"/>
      <c r="UB123" s="24"/>
      <c r="UC123" s="25"/>
      <c r="UI123" s="25"/>
      <c r="UP123" s="21"/>
      <c r="UQ123" s="22"/>
      <c r="UR123" s="23"/>
      <c r="US123" s="24"/>
      <c r="UT123" s="25"/>
      <c r="UZ123" s="25"/>
      <c r="VG123" s="21"/>
      <c r="VH123" s="22"/>
      <c r="VI123" s="23"/>
      <c r="VJ123" s="24"/>
      <c r="VK123" s="25"/>
      <c r="VQ123" s="25"/>
      <c r="VX123" s="21"/>
      <c r="VY123" s="22"/>
      <c r="VZ123" s="23"/>
      <c r="WA123" s="24"/>
      <c r="WB123" s="25"/>
      <c r="WH123" s="25"/>
      <c r="WO123" s="21"/>
      <c r="WP123" s="22"/>
      <c r="WQ123" s="23"/>
      <c r="WR123" s="24"/>
      <c r="WS123" s="25"/>
      <c r="WY123" s="25"/>
      <c r="XF123" s="21"/>
      <c r="XG123" s="22"/>
      <c r="XH123" s="23"/>
      <c r="XI123" s="24"/>
      <c r="XJ123" s="25"/>
      <c r="XP123" s="25"/>
      <c r="XW123" s="21"/>
      <c r="XX123" s="22"/>
      <c r="XY123" s="23"/>
      <c r="XZ123" s="24"/>
      <c r="YA123" s="25"/>
      <c r="YG123" s="25"/>
      <c r="YN123" s="21"/>
      <c r="YO123" s="22"/>
      <c r="YP123" s="23"/>
      <c r="YQ123" s="24"/>
      <c r="YR123" s="25"/>
      <c r="YX123" s="25"/>
      <c r="ZE123" s="21"/>
      <c r="ZF123" s="22"/>
      <c r="ZG123" s="23"/>
      <c r="ZH123" s="24"/>
      <c r="ZI123" s="25"/>
      <c r="ZO123" s="25"/>
      <c r="ZV123" s="21"/>
      <c r="ZW123" s="22"/>
      <c r="ZX123" s="23"/>
      <c r="ZY123" s="24"/>
      <c r="ZZ123" s="25"/>
      <c r="AAF123" s="25"/>
      <c r="AAM123" s="21"/>
      <c r="AAN123" s="22"/>
      <c r="AAO123" s="23"/>
      <c r="AAP123" s="24"/>
      <c r="AAQ123" s="25"/>
      <c r="AAW123" s="25"/>
      <c r="ABD123" s="21"/>
      <c r="ABE123" s="22"/>
      <c r="ABF123" s="23"/>
      <c r="ABG123" s="24"/>
      <c r="ABH123" s="25"/>
      <c r="ABN123" s="25"/>
      <c r="ABU123" s="21"/>
      <c r="ABV123" s="22"/>
      <c r="ABW123" s="23"/>
      <c r="ABX123" s="24"/>
      <c r="ABY123" s="25"/>
      <c r="ACE123" s="25"/>
      <c r="ACL123" s="21"/>
      <c r="ACM123" s="22"/>
      <c r="ACN123" s="23"/>
      <c r="ACO123" s="24"/>
      <c r="ACP123" s="25"/>
      <c r="ACV123" s="25"/>
      <c r="ADC123" s="21"/>
      <c r="ADD123" s="22"/>
      <c r="ADE123" s="23"/>
      <c r="ADF123" s="24"/>
      <c r="ADG123" s="25"/>
      <c r="ADM123" s="25"/>
      <c r="ADT123" s="21"/>
      <c r="ADU123" s="22"/>
      <c r="ADV123" s="23"/>
      <c r="ADW123" s="24"/>
      <c r="ADX123" s="25"/>
      <c r="AED123" s="25"/>
      <c r="AEK123" s="21"/>
      <c r="AEL123" s="22"/>
      <c r="AEM123" s="23"/>
      <c r="AEN123" s="24"/>
      <c r="AEO123" s="25"/>
      <c r="AEU123" s="25"/>
      <c r="AFB123" s="21"/>
      <c r="AFC123" s="22"/>
      <c r="AFD123" s="23"/>
      <c r="AFE123" s="24"/>
      <c r="AFF123" s="25"/>
      <c r="AFL123" s="25"/>
      <c r="AFS123" s="21"/>
      <c r="AFT123" s="22"/>
      <c r="AFU123" s="23"/>
      <c r="AFV123" s="24"/>
      <c r="AFW123" s="25"/>
      <c r="AGC123" s="25"/>
      <c r="AGJ123" s="21"/>
      <c r="AGK123" s="22"/>
      <c r="AGL123" s="23"/>
      <c r="AGM123" s="24"/>
      <c r="AGN123" s="25"/>
      <c r="AGT123" s="25"/>
      <c r="AHA123" s="21"/>
      <c r="AHB123" s="22"/>
      <c r="AHC123" s="23"/>
      <c r="AHD123" s="24"/>
      <c r="AHE123" s="25"/>
      <c r="AHK123" s="25"/>
      <c r="AHR123" s="21"/>
      <c r="AHS123" s="22"/>
      <c r="AHT123" s="23"/>
      <c r="AHU123" s="24"/>
      <c r="AHV123" s="25"/>
      <c r="AIB123" s="25"/>
      <c r="AII123" s="21"/>
      <c r="AIJ123" s="22"/>
      <c r="AIK123" s="23"/>
      <c r="AIL123" s="24"/>
      <c r="AIM123" s="25"/>
      <c r="AIS123" s="25"/>
      <c r="AIZ123" s="21"/>
      <c r="AJA123" s="22"/>
      <c r="AJB123" s="23"/>
      <c r="AJC123" s="24"/>
      <c r="AJD123" s="25"/>
      <c r="AJJ123" s="25"/>
      <c r="AJQ123" s="21"/>
      <c r="AJR123" s="22"/>
      <c r="AJS123" s="23"/>
      <c r="AJT123" s="24"/>
      <c r="AJU123" s="25"/>
      <c r="AKA123" s="25"/>
      <c r="AKH123" s="21"/>
      <c r="AKI123" s="22"/>
      <c r="AKJ123" s="23"/>
      <c r="AKK123" s="24"/>
      <c r="AKL123" s="25"/>
      <c r="AKR123" s="25"/>
      <c r="AKY123" s="21"/>
      <c r="AKZ123" s="22"/>
      <c r="ALA123" s="23"/>
      <c r="ALB123" s="24"/>
      <c r="ALC123" s="25"/>
      <c r="ALI123" s="25"/>
      <c r="ALP123" s="21"/>
      <c r="ALQ123" s="22"/>
      <c r="ALR123" s="23"/>
      <c r="ALS123" s="24"/>
      <c r="ALT123" s="25"/>
      <c r="ALZ123" s="25"/>
      <c r="AMG123" s="21"/>
      <c r="AMH123" s="22"/>
      <c r="AMI123" s="23"/>
      <c r="AMJ123" s="24"/>
    </row>
    <row r="124" s="26" customFormat="true" ht="15" hidden="false" customHeight="false" outlineLevel="0" collapsed="false">
      <c r="A124" s="16" t="n">
        <v>122</v>
      </c>
      <c r="B124" s="17" t="s">
        <v>8</v>
      </c>
      <c r="C124" s="18" t="n">
        <v>43404</v>
      </c>
      <c r="D124" s="19" t="n">
        <f aca="false">E124/$E$214</f>
        <v>152.44901723741</v>
      </c>
      <c r="E124" s="20" t="n">
        <v>100000</v>
      </c>
      <c r="F124" s="20"/>
      <c r="G124" s="20" t="n">
        <v>100000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  <c r="S124" s="22"/>
      <c r="T124" s="23"/>
      <c r="U124" s="24"/>
      <c r="V124" s="25"/>
      <c r="X124" s="25"/>
      <c r="AI124" s="21"/>
      <c r="AJ124" s="22"/>
      <c r="AK124" s="23"/>
      <c r="AL124" s="24"/>
      <c r="AM124" s="25"/>
      <c r="AO124" s="25"/>
      <c r="AZ124" s="21"/>
      <c r="BA124" s="22"/>
      <c r="BB124" s="23"/>
      <c r="BC124" s="24"/>
      <c r="BD124" s="25"/>
      <c r="BF124" s="25"/>
      <c r="BQ124" s="21"/>
      <c r="BR124" s="22"/>
      <c r="BS124" s="23"/>
      <c r="BT124" s="24"/>
      <c r="BU124" s="25"/>
      <c r="BW124" s="25"/>
      <c r="CH124" s="21"/>
      <c r="CI124" s="22"/>
      <c r="CJ124" s="23"/>
      <c r="CK124" s="24"/>
      <c r="CL124" s="25"/>
      <c r="CN124" s="25"/>
      <c r="CY124" s="21"/>
      <c r="CZ124" s="22"/>
      <c r="DA124" s="23"/>
      <c r="DB124" s="24"/>
      <c r="DC124" s="25"/>
      <c r="DE124" s="25"/>
      <c r="DP124" s="21"/>
      <c r="DQ124" s="22"/>
      <c r="DR124" s="23"/>
      <c r="DS124" s="24"/>
      <c r="DT124" s="25"/>
      <c r="DV124" s="25"/>
      <c r="EG124" s="21"/>
      <c r="EH124" s="22"/>
      <c r="EI124" s="23"/>
      <c r="EJ124" s="24"/>
      <c r="EK124" s="25"/>
      <c r="EM124" s="25"/>
      <c r="EX124" s="21"/>
      <c r="EY124" s="22"/>
      <c r="EZ124" s="23"/>
      <c r="FA124" s="24"/>
      <c r="FB124" s="25"/>
      <c r="FD124" s="25"/>
      <c r="FO124" s="21"/>
      <c r="FP124" s="22"/>
      <c r="FQ124" s="23"/>
      <c r="FR124" s="24"/>
      <c r="FS124" s="25"/>
      <c r="FU124" s="25"/>
      <c r="GF124" s="21"/>
      <c r="GG124" s="22"/>
      <c r="GH124" s="23"/>
      <c r="GI124" s="24"/>
      <c r="GJ124" s="25"/>
      <c r="GL124" s="25"/>
      <c r="GW124" s="21"/>
      <c r="GX124" s="22"/>
      <c r="GY124" s="23"/>
      <c r="GZ124" s="24"/>
      <c r="HA124" s="25"/>
      <c r="HC124" s="25"/>
      <c r="HN124" s="21"/>
      <c r="HO124" s="22"/>
      <c r="HP124" s="23"/>
      <c r="HQ124" s="24"/>
      <c r="HR124" s="25"/>
      <c r="HT124" s="25"/>
      <c r="IE124" s="21"/>
      <c r="IF124" s="22"/>
      <c r="IG124" s="23"/>
      <c r="IH124" s="24"/>
      <c r="II124" s="25"/>
      <c r="IK124" s="25"/>
      <c r="IV124" s="21"/>
      <c r="IW124" s="22"/>
      <c r="IX124" s="23"/>
      <c r="IY124" s="24"/>
      <c r="IZ124" s="25"/>
      <c r="JB124" s="25"/>
      <c r="JM124" s="21"/>
      <c r="JN124" s="22"/>
      <c r="JO124" s="23"/>
      <c r="JP124" s="24"/>
      <c r="JQ124" s="25"/>
      <c r="JS124" s="25"/>
      <c r="KD124" s="21"/>
      <c r="KE124" s="22"/>
      <c r="KF124" s="23"/>
      <c r="KG124" s="24"/>
      <c r="KH124" s="25"/>
      <c r="KJ124" s="25"/>
      <c r="KU124" s="21"/>
      <c r="KV124" s="22"/>
      <c r="KW124" s="23"/>
      <c r="KX124" s="24"/>
      <c r="KY124" s="25"/>
      <c r="LA124" s="25"/>
      <c r="LL124" s="21"/>
      <c r="LM124" s="22"/>
      <c r="LN124" s="23"/>
      <c r="LO124" s="24"/>
      <c r="LP124" s="25"/>
      <c r="LR124" s="25"/>
      <c r="MC124" s="21"/>
      <c r="MD124" s="22"/>
      <c r="ME124" s="23"/>
      <c r="MF124" s="24"/>
      <c r="MG124" s="25"/>
      <c r="MI124" s="25"/>
      <c r="MT124" s="21"/>
      <c r="MU124" s="22"/>
      <c r="MV124" s="23"/>
      <c r="MW124" s="24"/>
      <c r="MX124" s="25"/>
      <c r="MZ124" s="25"/>
      <c r="NK124" s="21"/>
      <c r="NL124" s="22"/>
      <c r="NM124" s="23"/>
      <c r="NN124" s="24"/>
      <c r="NO124" s="25"/>
      <c r="NQ124" s="25"/>
      <c r="OB124" s="21"/>
      <c r="OC124" s="22"/>
      <c r="OD124" s="23"/>
      <c r="OE124" s="24"/>
      <c r="OF124" s="25"/>
      <c r="OH124" s="25"/>
      <c r="OS124" s="21"/>
      <c r="OT124" s="22"/>
      <c r="OU124" s="23"/>
      <c r="OV124" s="24"/>
      <c r="OW124" s="25"/>
      <c r="OY124" s="25"/>
      <c r="PJ124" s="21"/>
      <c r="PK124" s="22"/>
      <c r="PL124" s="23"/>
      <c r="PM124" s="24"/>
      <c r="PN124" s="25"/>
      <c r="PP124" s="25"/>
      <c r="QA124" s="21"/>
      <c r="QB124" s="22"/>
      <c r="QC124" s="23"/>
      <c r="QD124" s="24"/>
      <c r="QE124" s="25"/>
      <c r="QG124" s="25"/>
      <c r="QR124" s="21"/>
      <c r="QS124" s="22"/>
      <c r="QT124" s="23"/>
      <c r="QU124" s="24"/>
      <c r="QV124" s="25"/>
      <c r="QX124" s="25"/>
      <c r="RI124" s="21"/>
      <c r="RJ124" s="22"/>
      <c r="RK124" s="23"/>
      <c r="RL124" s="24"/>
      <c r="RM124" s="25"/>
      <c r="RO124" s="25"/>
      <c r="RZ124" s="21"/>
      <c r="SA124" s="22"/>
      <c r="SB124" s="23"/>
      <c r="SC124" s="24"/>
      <c r="SD124" s="25"/>
      <c r="SF124" s="25"/>
      <c r="SQ124" s="21"/>
      <c r="SR124" s="22"/>
      <c r="SS124" s="23"/>
      <c r="ST124" s="24"/>
      <c r="SU124" s="25"/>
      <c r="SW124" s="25"/>
      <c r="TH124" s="21"/>
      <c r="TI124" s="22"/>
      <c r="TJ124" s="23"/>
      <c r="TK124" s="24"/>
      <c r="TL124" s="25"/>
      <c r="TN124" s="25"/>
      <c r="TY124" s="21"/>
      <c r="TZ124" s="22"/>
      <c r="UA124" s="23"/>
      <c r="UB124" s="24"/>
      <c r="UC124" s="25"/>
      <c r="UE124" s="25"/>
      <c r="UP124" s="21"/>
      <c r="UQ124" s="22"/>
      <c r="UR124" s="23"/>
      <c r="US124" s="24"/>
      <c r="UT124" s="25"/>
      <c r="UV124" s="25"/>
      <c r="VG124" s="21"/>
      <c r="VH124" s="22"/>
      <c r="VI124" s="23"/>
      <c r="VJ124" s="24"/>
      <c r="VK124" s="25"/>
      <c r="VM124" s="25"/>
      <c r="VX124" s="21"/>
      <c r="VY124" s="22"/>
      <c r="VZ124" s="23"/>
      <c r="WA124" s="24"/>
      <c r="WB124" s="25"/>
      <c r="WD124" s="25"/>
      <c r="WO124" s="21"/>
      <c r="WP124" s="22"/>
      <c r="WQ124" s="23"/>
      <c r="WR124" s="24"/>
      <c r="WS124" s="25"/>
      <c r="WU124" s="25"/>
      <c r="XF124" s="21"/>
      <c r="XG124" s="22"/>
      <c r="XH124" s="23"/>
      <c r="XI124" s="24"/>
      <c r="XJ124" s="25"/>
      <c r="XL124" s="25"/>
      <c r="XW124" s="21"/>
      <c r="XX124" s="22"/>
      <c r="XY124" s="23"/>
      <c r="XZ124" s="24"/>
      <c r="YA124" s="25"/>
      <c r="YC124" s="25"/>
      <c r="YN124" s="21"/>
      <c r="YO124" s="22"/>
      <c r="YP124" s="23"/>
      <c r="YQ124" s="24"/>
      <c r="YR124" s="25"/>
      <c r="YT124" s="25"/>
      <c r="ZE124" s="21"/>
      <c r="ZF124" s="22"/>
      <c r="ZG124" s="23"/>
      <c r="ZH124" s="24"/>
      <c r="ZI124" s="25"/>
      <c r="ZK124" s="25"/>
      <c r="ZV124" s="21"/>
      <c r="ZW124" s="22"/>
      <c r="ZX124" s="23"/>
      <c r="ZY124" s="24"/>
      <c r="ZZ124" s="25"/>
      <c r="AAB124" s="25"/>
      <c r="AAM124" s="21"/>
      <c r="AAN124" s="22"/>
      <c r="AAO124" s="23"/>
      <c r="AAP124" s="24"/>
      <c r="AAQ124" s="25"/>
      <c r="AAS124" s="25"/>
      <c r="ABD124" s="21"/>
      <c r="ABE124" s="22"/>
      <c r="ABF124" s="23"/>
      <c r="ABG124" s="24"/>
      <c r="ABH124" s="25"/>
      <c r="ABJ124" s="25"/>
      <c r="ABU124" s="21"/>
      <c r="ABV124" s="22"/>
      <c r="ABW124" s="23"/>
      <c r="ABX124" s="24"/>
      <c r="ABY124" s="25"/>
      <c r="ACA124" s="25"/>
      <c r="ACL124" s="21"/>
      <c r="ACM124" s="22"/>
      <c r="ACN124" s="23"/>
      <c r="ACO124" s="24"/>
      <c r="ACP124" s="25"/>
      <c r="ACR124" s="25"/>
      <c r="ADC124" s="21"/>
      <c r="ADD124" s="22"/>
      <c r="ADE124" s="23"/>
      <c r="ADF124" s="24"/>
      <c r="ADG124" s="25"/>
      <c r="ADI124" s="25"/>
      <c r="ADT124" s="21"/>
      <c r="ADU124" s="22"/>
      <c r="ADV124" s="23"/>
      <c r="ADW124" s="24"/>
      <c r="ADX124" s="25"/>
      <c r="ADZ124" s="25"/>
      <c r="AEK124" s="21"/>
      <c r="AEL124" s="22"/>
      <c r="AEM124" s="23"/>
      <c r="AEN124" s="24"/>
      <c r="AEO124" s="25"/>
      <c r="AEQ124" s="25"/>
      <c r="AFB124" s="21"/>
      <c r="AFC124" s="22"/>
      <c r="AFD124" s="23"/>
      <c r="AFE124" s="24"/>
      <c r="AFF124" s="25"/>
      <c r="AFH124" s="25"/>
      <c r="AFS124" s="21"/>
      <c r="AFT124" s="22"/>
      <c r="AFU124" s="23"/>
      <c r="AFV124" s="24"/>
      <c r="AFW124" s="25"/>
      <c r="AFY124" s="25"/>
      <c r="AGJ124" s="21"/>
      <c r="AGK124" s="22"/>
      <c r="AGL124" s="23"/>
      <c r="AGM124" s="24"/>
      <c r="AGN124" s="25"/>
      <c r="AGP124" s="25"/>
      <c r="AHA124" s="21"/>
      <c r="AHB124" s="22"/>
      <c r="AHC124" s="23"/>
      <c r="AHD124" s="24"/>
      <c r="AHE124" s="25"/>
      <c r="AHG124" s="25"/>
      <c r="AHR124" s="21"/>
      <c r="AHS124" s="22"/>
      <c r="AHT124" s="23"/>
      <c r="AHU124" s="24"/>
      <c r="AHV124" s="25"/>
      <c r="AHX124" s="25"/>
      <c r="AII124" s="21"/>
      <c r="AIJ124" s="22"/>
      <c r="AIK124" s="23"/>
      <c r="AIL124" s="24"/>
      <c r="AIM124" s="25"/>
      <c r="AIO124" s="25"/>
      <c r="AIZ124" s="21"/>
      <c r="AJA124" s="22"/>
      <c r="AJB124" s="23"/>
      <c r="AJC124" s="24"/>
      <c r="AJD124" s="25"/>
      <c r="AJF124" s="25"/>
      <c r="AJQ124" s="21"/>
      <c r="AJR124" s="22"/>
      <c r="AJS124" s="23"/>
      <c r="AJT124" s="24"/>
      <c r="AJU124" s="25"/>
      <c r="AJW124" s="25"/>
      <c r="AKH124" s="21"/>
      <c r="AKI124" s="22"/>
      <c r="AKJ124" s="23"/>
      <c r="AKK124" s="24"/>
      <c r="AKL124" s="25"/>
      <c r="AKN124" s="25"/>
      <c r="AKY124" s="21"/>
      <c r="AKZ124" s="22"/>
      <c r="ALA124" s="23"/>
      <c r="ALB124" s="24"/>
      <c r="ALC124" s="25"/>
      <c r="ALE124" s="25"/>
      <c r="ALP124" s="21"/>
      <c r="ALQ124" s="22"/>
      <c r="ALR124" s="23"/>
      <c r="ALS124" s="24"/>
      <c r="ALT124" s="25"/>
      <c r="ALV124" s="25"/>
      <c r="AMG124" s="21"/>
      <c r="AMH124" s="22"/>
      <c r="AMI124" s="23"/>
      <c r="AMJ124" s="24"/>
    </row>
    <row r="125" s="26" customFormat="true" ht="15" hidden="false" customHeight="false" outlineLevel="0" collapsed="false">
      <c r="A125" s="16" t="n">
        <v>123</v>
      </c>
      <c r="B125" s="17" t="s">
        <v>15</v>
      </c>
      <c r="C125" s="18" t="n">
        <v>43404</v>
      </c>
      <c r="D125" s="19" t="n">
        <f aca="false">E125/$E$214</f>
        <v>45.7347051712231</v>
      </c>
      <c r="E125" s="20" t="n">
        <v>30000</v>
      </c>
      <c r="F125" s="20"/>
      <c r="G125" s="20"/>
      <c r="H125" s="20"/>
      <c r="I125" s="20"/>
      <c r="J125" s="20"/>
      <c r="K125" s="20"/>
      <c r="L125" s="20"/>
      <c r="M125" s="20"/>
      <c r="N125" s="20" t="n">
        <v>30000</v>
      </c>
      <c r="O125" s="20"/>
      <c r="P125" s="20"/>
      <c r="Q125" s="20"/>
      <c r="R125" s="21"/>
      <c r="S125" s="22"/>
      <c r="T125" s="23"/>
      <c r="U125" s="24"/>
      <c r="V125" s="25"/>
      <c r="AE125" s="25"/>
      <c r="AI125" s="21"/>
      <c r="AJ125" s="22"/>
      <c r="AK125" s="23"/>
      <c r="AL125" s="24"/>
      <c r="AM125" s="25"/>
      <c r="AV125" s="25"/>
      <c r="AZ125" s="21"/>
      <c r="BA125" s="22"/>
      <c r="BB125" s="23"/>
      <c r="BC125" s="24"/>
      <c r="BD125" s="25"/>
      <c r="BM125" s="25"/>
      <c r="BQ125" s="21"/>
      <c r="BR125" s="22"/>
      <c r="BS125" s="23"/>
      <c r="BT125" s="24"/>
      <c r="BU125" s="25"/>
      <c r="CD125" s="25"/>
      <c r="CH125" s="21"/>
      <c r="CI125" s="22"/>
      <c r="CJ125" s="23"/>
      <c r="CK125" s="24"/>
      <c r="CL125" s="25"/>
      <c r="CU125" s="25"/>
      <c r="CY125" s="21"/>
      <c r="CZ125" s="22"/>
      <c r="DA125" s="23"/>
      <c r="DB125" s="24"/>
      <c r="DC125" s="25"/>
      <c r="DL125" s="25"/>
      <c r="DP125" s="21"/>
      <c r="DQ125" s="22"/>
      <c r="DR125" s="23"/>
      <c r="DS125" s="24"/>
      <c r="DT125" s="25"/>
      <c r="EC125" s="25"/>
      <c r="EG125" s="21"/>
      <c r="EH125" s="22"/>
      <c r="EI125" s="23"/>
      <c r="EJ125" s="24"/>
      <c r="EK125" s="25"/>
      <c r="ET125" s="25"/>
      <c r="EX125" s="21"/>
      <c r="EY125" s="22"/>
      <c r="EZ125" s="23"/>
      <c r="FA125" s="24"/>
      <c r="FB125" s="25"/>
      <c r="FK125" s="25"/>
      <c r="FO125" s="21"/>
      <c r="FP125" s="22"/>
      <c r="FQ125" s="23"/>
      <c r="FR125" s="24"/>
      <c r="FS125" s="25"/>
      <c r="GB125" s="25"/>
      <c r="GF125" s="21"/>
      <c r="GG125" s="22"/>
      <c r="GH125" s="23"/>
      <c r="GI125" s="24"/>
      <c r="GJ125" s="25"/>
      <c r="GS125" s="25"/>
      <c r="GW125" s="21"/>
      <c r="GX125" s="22"/>
      <c r="GY125" s="23"/>
      <c r="GZ125" s="24"/>
      <c r="HA125" s="25"/>
      <c r="HJ125" s="25"/>
      <c r="HN125" s="21"/>
      <c r="HO125" s="22"/>
      <c r="HP125" s="23"/>
      <c r="HQ125" s="24"/>
      <c r="HR125" s="25"/>
      <c r="IA125" s="25"/>
      <c r="IE125" s="21"/>
      <c r="IF125" s="22"/>
      <c r="IG125" s="23"/>
      <c r="IH125" s="24"/>
      <c r="II125" s="25"/>
      <c r="IR125" s="25"/>
      <c r="IV125" s="21"/>
      <c r="IW125" s="22"/>
      <c r="IX125" s="23"/>
      <c r="IY125" s="24"/>
      <c r="IZ125" s="25"/>
      <c r="JI125" s="25"/>
      <c r="JM125" s="21"/>
      <c r="JN125" s="22"/>
      <c r="JO125" s="23"/>
      <c r="JP125" s="24"/>
      <c r="JQ125" s="25"/>
      <c r="JZ125" s="25"/>
      <c r="KD125" s="21"/>
      <c r="KE125" s="22"/>
      <c r="KF125" s="23"/>
      <c r="KG125" s="24"/>
      <c r="KH125" s="25"/>
      <c r="KQ125" s="25"/>
      <c r="KU125" s="21"/>
      <c r="KV125" s="22"/>
      <c r="KW125" s="23"/>
      <c r="KX125" s="24"/>
      <c r="KY125" s="25"/>
      <c r="LH125" s="25"/>
      <c r="LL125" s="21"/>
      <c r="LM125" s="22"/>
      <c r="LN125" s="23"/>
      <c r="LO125" s="24"/>
      <c r="LP125" s="25"/>
      <c r="LY125" s="25"/>
      <c r="MC125" s="21"/>
      <c r="MD125" s="22"/>
      <c r="ME125" s="23"/>
      <c r="MF125" s="24"/>
      <c r="MG125" s="25"/>
      <c r="MP125" s="25"/>
      <c r="MT125" s="21"/>
      <c r="MU125" s="22"/>
      <c r="MV125" s="23"/>
      <c r="MW125" s="24"/>
      <c r="MX125" s="25"/>
      <c r="NG125" s="25"/>
      <c r="NK125" s="21"/>
      <c r="NL125" s="22"/>
      <c r="NM125" s="23"/>
      <c r="NN125" s="24"/>
      <c r="NO125" s="25"/>
      <c r="NX125" s="25"/>
      <c r="OB125" s="21"/>
      <c r="OC125" s="22"/>
      <c r="OD125" s="23"/>
      <c r="OE125" s="24"/>
      <c r="OF125" s="25"/>
      <c r="OO125" s="25"/>
      <c r="OS125" s="21"/>
      <c r="OT125" s="22"/>
      <c r="OU125" s="23"/>
      <c r="OV125" s="24"/>
      <c r="OW125" s="25"/>
      <c r="PF125" s="25"/>
      <c r="PJ125" s="21"/>
      <c r="PK125" s="22"/>
      <c r="PL125" s="23"/>
      <c r="PM125" s="24"/>
      <c r="PN125" s="25"/>
      <c r="PW125" s="25"/>
      <c r="QA125" s="21"/>
      <c r="QB125" s="22"/>
      <c r="QC125" s="23"/>
      <c r="QD125" s="24"/>
      <c r="QE125" s="25"/>
      <c r="QN125" s="25"/>
      <c r="QR125" s="21"/>
      <c r="QS125" s="22"/>
      <c r="QT125" s="23"/>
      <c r="QU125" s="24"/>
      <c r="QV125" s="25"/>
      <c r="RE125" s="25"/>
      <c r="RI125" s="21"/>
      <c r="RJ125" s="22"/>
      <c r="RK125" s="23"/>
      <c r="RL125" s="24"/>
      <c r="RM125" s="25"/>
      <c r="RV125" s="25"/>
      <c r="RZ125" s="21"/>
      <c r="SA125" s="22"/>
      <c r="SB125" s="23"/>
      <c r="SC125" s="24"/>
      <c r="SD125" s="25"/>
      <c r="SM125" s="25"/>
      <c r="SQ125" s="21"/>
      <c r="SR125" s="22"/>
      <c r="SS125" s="23"/>
      <c r="ST125" s="24"/>
      <c r="SU125" s="25"/>
      <c r="TD125" s="25"/>
      <c r="TH125" s="21"/>
      <c r="TI125" s="22"/>
      <c r="TJ125" s="23"/>
      <c r="TK125" s="24"/>
      <c r="TL125" s="25"/>
      <c r="TU125" s="25"/>
      <c r="TY125" s="21"/>
      <c r="TZ125" s="22"/>
      <c r="UA125" s="23"/>
      <c r="UB125" s="24"/>
      <c r="UC125" s="25"/>
      <c r="UL125" s="25"/>
      <c r="UP125" s="21"/>
      <c r="UQ125" s="22"/>
      <c r="UR125" s="23"/>
      <c r="US125" s="24"/>
      <c r="UT125" s="25"/>
      <c r="VC125" s="25"/>
      <c r="VG125" s="21"/>
      <c r="VH125" s="22"/>
      <c r="VI125" s="23"/>
      <c r="VJ125" s="24"/>
      <c r="VK125" s="25"/>
      <c r="VT125" s="25"/>
      <c r="VX125" s="21"/>
      <c r="VY125" s="22"/>
      <c r="VZ125" s="23"/>
      <c r="WA125" s="24"/>
      <c r="WB125" s="25"/>
      <c r="WK125" s="25"/>
      <c r="WO125" s="21"/>
      <c r="WP125" s="22"/>
      <c r="WQ125" s="23"/>
      <c r="WR125" s="24"/>
      <c r="WS125" s="25"/>
      <c r="XB125" s="25"/>
      <c r="XF125" s="21"/>
      <c r="XG125" s="22"/>
      <c r="XH125" s="23"/>
      <c r="XI125" s="24"/>
      <c r="XJ125" s="25"/>
      <c r="XS125" s="25"/>
      <c r="XW125" s="21"/>
      <c r="XX125" s="22"/>
      <c r="XY125" s="23"/>
      <c r="XZ125" s="24"/>
      <c r="YA125" s="25"/>
      <c r="YJ125" s="25"/>
      <c r="YN125" s="21"/>
      <c r="YO125" s="22"/>
      <c r="YP125" s="23"/>
      <c r="YQ125" s="24"/>
      <c r="YR125" s="25"/>
      <c r="ZA125" s="25"/>
      <c r="ZE125" s="21"/>
      <c r="ZF125" s="22"/>
      <c r="ZG125" s="23"/>
      <c r="ZH125" s="24"/>
      <c r="ZI125" s="25"/>
      <c r="ZR125" s="25"/>
      <c r="ZV125" s="21"/>
      <c r="ZW125" s="22"/>
      <c r="ZX125" s="23"/>
      <c r="ZY125" s="24"/>
      <c r="ZZ125" s="25"/>
      <c r="AAI125" s="25"/>
      <c r="AAM125" s="21"/>
      <c r="AAN125" s="22"/>
      <c r="AAO125" s="23"/>
      <c r="AAP125" s="24"/>
      <c r="AAQ125" s="25"/>
      <c r="AAZ125" s="25"/>
      <c r="ABD125" s="21"/>
      <c r="ABE125" s="22"/>
      <c r="ABF125" s="23"/>
      <c r="ABG125" s="24"/>
      <c r="ABH125" s="25"/>
      <c r="ABQ125" s="25"/>
      <c r="ABU125" s="21"/>
      <c r="ABV125" s="22"/>
      <c r="ABW125" s="23"/>
      <c r="ABX125" s="24"/>
      <c r="ABY125" s="25"/>
      <c r="ACH125" s="25"/>
      <c r="ACL125" s="21"/>
      <c r="ACM125" s="22"/>
      <c r="ACN125" s="23"/>
      <c r="ACO125" s="24"/>
      <c r="ACP125" s="25"/>
      <c r="ACY125" s="25"/>
      <c r="ADC125" s="21"/>
      <c r="ADD125" s="22"/>
      <c r="ADE125" s="23"/>
      <c r="ADF125" s="24"/>
      <c r="ADG125" s="25"/>
      <c r="ADP125" s="25"/>
      <c r="ADT125" s="21"/>
      <c r="ADU125" s="22"/>
      <c r="ADV125" s="23"/>
      <c r="ADW125" s="24"/>
      <c r="ADX125" s="25"/>
      <c r="AEG125" s="25"/>
      <c r="AEK125" s="21"/>
      <c r="AEL125" s="22"/>
      <c r="AEM125" s="23"/>
      <c r="AEN125" s="24"/>
      <c r="AEO125" s="25"/>
      <c r="AEX125" s="25"/>
      <c r="AFB125" s="21"/>
      <c r="AFC125" s="22"/>
      <c r="AFD125" s="23"/>
      <c r="AFE125" s="24"/>
      <c r="AFF125" s="25"/>
      <c r="AFO125" s="25"/>
      <c r="AFS125" s="21"/>
      <c r="AFT125" s="22"/>
      <c r="AFU125" s="23"/>
      <c r="AFV125" s="24"/>
      <c r="AFW125" s="25"/>
      <c r="AGF125" s="25"/>
      <c r="AGJ125" s="21"/>
      <c r="AGK125" s="22"/>
      <c r="AGL125" s="23"/>
      <c r="AGM125" s="24"/>
      <c r="AGN125" s="25"/>
      <c r="AGW125" s="25"/>
      <c r="AHA125" s="21"/>
      <c r="AHB125" s="22"/>
      <c r="AHC125" s="23"/>
      <c r="AHD125" s="24"/>
      <c r="AHE125" s="25"/>
      <c r="AHN125" s="25"/>
      <c r="AHR125" s="21"/>
      <c r="AHS125" s="22"/>
      <c r="AHT125" s="23"/>
      <c r="AHU125" s="24"/>
      <c r="AHV125" s="25"/>
      <c r="AIE125" s="25"/>
      <c r="AII125" s="21"/>
      <c r="AIJ125" s="22"/>
      <c r="AIK125" s="23"/>
      <c r="AIL125" s="24"/>
      <c r="AIM125" s="25"/>
      <c r="AIV125" s="25"/>
      <c r="AIZ125" s="21"/>
      <c r="AJA125" s="22"/>
      <c r="AJB125" s="23"/>
      <c r="AJC125" s="24"/>
      <c r="AJD125" s="25"/>
      <c r="AJM125" s="25"/>
      <c r="AJQ125" s="21"/>
      <c r="AJR125" s="22"/>
      <c r="AJS125" s="23"/>
      <c r="AJT125" s="24"/>
      <c r="AJU125" s="25"/>
      <c r="AKD125" s="25"/>
      <c r="AKH125" s="21"/>
      <c r="AKI125" s="22"/>
      <c r="AKJ125" s="23"/>
      <c r="AKK125" s="24"/>
      <c r="AKL125" s="25"/>
      <c r="AKU125" s="25"/>
      <c r="AKY125" s="21"/>
      <c r="AKZ125" s="22"/>
      <c r="ALA125" s="23"/>
      <c r="ALB125" s="24"/>
      <c r="ALC125" s="25"/>
      <c r="ALL125" s="25"/>
      <c r="ALP125" s="21"/>
      <c r="ALQ125" s="22"/>
      <c r="ALR125" s="23"/>
      <c r="ALS125" s="24"/>
      <c r="ALT125" s="25"/>
      <c r="AMC125" s="25"/>
      <c r="AMG125" s="21"/>
      <c r="AMH125" s="22"/>
      <c r="AMI125" s="23"/>
      <c r="AMJ125" s="24"/>
    </row>
    <row r="126" s="26" customFormat="true" ht="15" hidden="false" customHeight="false" outlineLevel="0" collapsed="false">
      <c r="A126" s="16" t="n">
        <v>124</v>
      </c>
      <c r="B126" s="17" t="s">
        <v>57</v>
      </c>
      <c r="C126" s="18" t="n">
        <v>43410</v>
      </c>
      <c r="D126" s="19" t="n">
        <f aca="false">E126/$E$214</f>
        <v>27.4408231027339</v>
      </c>
      <c r="E126" s="20" t="n">
        <v>18000</v>
      </c>
      <c r="F126" s="20" t="n">
        <v>18000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  <c r="S126" s="22"/>
      <c r="T126" s="23"/>
      <c r="U126" s="24"/>
      <c r="V126" s="25"/>
      <c r="AE126" s="25"/>
      <c r="AI126" s="21"/>
      <c r="AJ126" s="22"/>
      <c r="AK126" s="23"/>
      <c r="AL126" s="24"/>
      <c r="AM126" s="25"/>
      <c r="AV126" s="25"/>
      <c r="AZ126" s="21"/>
      <c r="BA126" s="22"/>
      <c r="BB126" s="23"/>
      <c r="BC126" s="24"/>
      <c r="BD126" s="25"/>
      <c r="BM126" s="25"/>
      <c r="BQ126" s="21"/>
      <c r="BR126" s="22"/>
      <c r="BS126" s="23"/>
      <c r="BT126" s="24"/>
      <c r="BU126" s="25"/>
      <c r="CD126" s="25"/>
      <c r="CH126" s="21"/>
      <c r="CI126" s="22"/>
      <c r="CJ126" s="23"/>
      <c r="CK126" s="24"/>
      <c r="CL126" s="25"/>
      <c r="CU126" s="25"/>
      <c r="CY126" s="21"/>
      <c r="CZ126" s="22"/>
      <c r="DA126" s="23"/>
      <c r="DB126" s="24"/>
      <c r="DC126" s="25"/>
      <c r="DL126" s="25"/>
      <c r="DP126" s="21"/>
      <c r="DQ126" s="22"/>
      <c r="DR126" s="23"/>
      <c r="DS126" s="24"/>
      <c r="DT126" s="25"/>
      <c r="EC126" s="25"/>
      <c r="EG126" s="21"/>
      <c r="EH126" s="22"/>
      <c r="EI126" s="23"/>
      <c r="EJ126" s="24"/>
      <c r="EK126" s="25"/>
      <c r="ET126" s="25"/>
      <c r="EX126" s="21"/>
      <c r="EY126" s="22"/>
      <c r="EZ126" s="23"/>
      <c r="FA126" s="24"/>
      <c r="FB126" s="25"/>
      <c r="FK126" s="25"/>
      <c r="FO126" s="21"/>
      <c r="FP126" s="22"/>
      <c r="FQ126" s="23"/>
      <c r="FR126" s="24"/>
      <c r="FS126" s="25"/>
      <c r="GB126" s="25"/>
      <c r="GF126" s="21"/>
      <c r="GG126" s="22"/>
      <c r="GH126" s="23"/>
      <c r="GI126" s="24"/>
      <c r="GJ126" s="25"/>
      <c r="GS126" s="25"/>
      <c r="GW126" s="21"/>
      <c r="GX126" s="22"/>
      <c r="GY126" s="23"/>
      <c r="GZ126" s="24"/>
      <c r="HA126" s="25"/>
      <c r="HJ126" s="25"/>
      <c r="HN126" s="21"/>
      <c r="HO126" s="22"/>
      <c r="HP126" s="23"/>
      <c r="HQ126" s="24"/>
      <c r="HR126" s="25"/>
      <c r="IA126" s="25"/>
      <c r="IE126" s="21"/>
      <c r="IF126" s="22"/>
      <c r="IG126" s="23"/>
      <c r="IH126" s="24"/>
      <c r="II126" s="25"/>
      <c r="IR126" s="25"/>
      <c r="IV126" s="21"/>
      <c r="IW126" s="22"/>
      <c r="IX126" s="23"/>
      <c r="IY126" s="24"/>
      <c r="IZ126" s="25"/>
      <c r="JI126" s="25"/>
      <c r="JM126" s="21"/>
      <c r="JN126" s="22"/>
      <c r="JO126" s="23"/>
      <c r="JP126" s="24"/>
      <c r="JQ126" s="25"/>
      <c r="JZ126" s="25"/>
      <c r="KD126" s="21"/>
      <c r="KE126" s="22"/>
      <c r="KF126" s="23"/>
      <c r="KG126" s="24"/>
      <c r="KH126" s="25"/>
      <c r="KQ126" s="25"/>
      <c r="KU126" s="21"/>
      <c r="KV126" s="22"/>
      <c r="KW126" s="23"/>
      <c r="KX126" s="24"/>
      <c r="KY126" s="25"/>
      <c r="LH126" s="25"/>
      <c r="LL126" s="21"/>
      <c r="LM126" s="22"/>
      <c r="LN126" s="23"/>
      <c r="LO126" s="24"/>
      <c r="LP126" s="25"/>
      <c r="LY126" s="25"/>
      <c r="MC126" s="21"/>
      <c r="MD126" s="22"/>
      <c r="ME126" s="23"/>
      <c r="MF126" s="24"/>
      <c r="MG126" s="25"/>
      <c r="MP126" s="25"/>
      <c r="MT126" s="21"/>
      <c r="MU126" s="22"/>
      <c r="MV126" s="23"/>
      <c r="MW126" s="24"/>
      <c r="MX126" s="25"/>
      <c r="NG126" s="25"/>
      <c r="NK126" s="21"/>
      <c r="NL126" s="22"/>
      <c r="NM126" s="23"/>
      <c r="NN126" s="24"/>
      <c r="NO126" s="25"/>
      <c r="NX126" s="25"/>
      <c r="OB126" s="21"/>
      <c r="OC126" s="22"/>
      <c r="OD126" s="23"/>
      <c r="OE126" s="24"/>
      <c r="OF126" s="25"/>
      <c r="OO126" s="25"/>
      <c r="OS126" s="21"/>
      <c r="OT126" s="22"/>
      <c r="OU126" s="23"/>
      <c r="OV126" s="24"/>
      <c r="OW126" s="25"/>
      <c r="PF126" s="25"/>
      <c r="PJ126" s="21"/>
      <c r="PK126" s="22"/>
      <c r="PL126" s="23"/>
      <c r="PM126" s="24"/>
      <c r="PN126" s="25"/>
      <c r="PW126" s="25"/>
      <c r="QA126" s="21"/>
      <c r="QB126" s="22"/>
      <c r="QC126" s="23"/>
      <c r="QD126" s="24"/>
      <c r="QE126" s="25"/>
      <c r="QN126" s="25"/>
      <c r="QR126" s="21"/>
      <c r="QS126" s="22"/>
      <c r="QT126" s="23"/>
      <c r="QU126" s="24"/>
      <c r="QV126" s="25"/>
      <c r="RE126" s="25"/>
      <c r="RI126" s="21"/>
      <c r="RJ126" s="22"/>
      <c r="RK126" s="23"/>
      <c r="RL126" s="24"/>
      <c r="RM126" s="25"/>
      <c r="RV126" s="25"/>
      <c r="RZ126" s="21"/>
      <c r="SA126" s="22"/>
      <c r="SB126" s="23"/>
      <c r="SC126" s="24"/>
      <c r="SD126" s="25"/>
      <c r="SM126" s="25"/>
      <c r="SQ126" s="21"/>
      <c r="SR126" s="22"/>
      <c r="SS126" s="23"/>
      <c r="ST126" s="24"/>
      <c r="SU126" s="25"/>
      <c r="TD126" s="25"/>
      <c r="TH126" s="21"/>
      <c r="TI126" s="22"/>
      <c r="TJ126" s="23"/>
      <c r="TK126" s="24"/>
      <c r="TL126" s="25"/>
      <c r="TU126" s="25"/>
      <c r="TY126" s="21"/>
      <c r="TZ126" s="22"/>
      <c r="UA126" s="23"/>
      <c r="UB126" s="24"/>
      <c r="UC126" s="25"/>
      <c r="UL126" s="25"/>
      <c r="UP126" s="21"/>
      <c r="UQ126" s="22"/>
      <c r="UR126" s="23"/>
      <c r="US126" s="24"/>
      <c r="UT126" s="25"/>
      <c r="VC126" s="25"/>
      <c r="VG126" s="21"/>
      <c r="VH126" s="22"/>
      <c r="VI126" s="23"/>
      <c r="VJ126" s="24"/>
      <c r="VK126" s="25"/>
      <c r="VT126" s="25"/>
      <c r="VX126" s="21"/>
      <c r="VY126" s="22"/>
      <c r="VZ126" s="23"/>
      <c r="WA126" s="24"/>
      <c r="WB126" s="25"/>
      <c r="WK126" s="25"/>
      <c r="WO126" s="21"/>
      <c r="WP126" s="22"/>
      <c r="WQ126" s="23"/>
      <c r="WR126" s="24"/>
      <c r="WS126" s="25"/>
      <c r="XB126" s="25"/>
      <c r="XF126" s="21"/>
      <c r="XG126" s="22"/>
      <c r="XH126" s="23"/>
      <c r="XI126" s="24"/>
      <c r="XJ126" s="25"/>
      <c r="XS126" s="25"/>
      <c r="XW126" s="21"/>
      <c r="XX126" s="22"/>
      <c r="XY126" s="23"/>
      <c r="XZ126" s="24"/>
      <c r="YA126" s="25"/>
      <c r="YJ126" s="25"/>
      <c r="YN126" s="21"/>
      <c r="YO126" s="22"/>
      <c r="YP126" s="23"/>
      <c r="YQ126" s="24"/>
      <c r="YR126" s="25"/>
      <c r="ZA126" s="25"/>
      <c r="ZE126" s="21"/>
      <c r="ZF126" s="22"/>
      <c r="ZG126" s="23"/>
      <c r="ZH126" s="24"/>
      <c r="ZI126" s="25"/>
      <c r="ZR126" s="25"/>
      <c r="ZV126" s="21"/>
      <c r="ZW126" s="22"/>
      <c r="ZX126" s="23"/>
      <c r="ZY126" s="24"/>
      <c r="ZZ126" s="25"/>
      <c r="AAI126" s="25"/>
      <c r="AAM126" s="21"/>
      <c r="AAN126" s="22"/>
      <c r="AAO126" s="23"/>
      <c r="AAP126" s="24"/>
      <c r="AAQ126" s="25"/>
      <c r="AAZ126" s="25"/>
      <c r="ABD126" s="21"/>
      <c r="ABE126" s="22"/>
      <c r="ABF126" s="23"/>
      <c r="ABG126" s="24"/>
      <c r="ABH126" s="25"/>
      <c r="ABQ126" s="25"/>
      <c r="ABU126" s="21"/>
      <c r="ABV126" s="22"/>
      <c r="ABW126" s="23"/>
      <c r="ABX126" s="24"/>
      <c r="ABY126" s="25"/>
      <c r="ACH126" s="25"/>
      <c r="ACL126" s="21"/>
      <c r="ACM126" s="22"/>
      <c r="ACN126" s="23"/>
      <c r="ACO126" s="24"/>
      <c r="ACP126" s="25"/>
      <c r="ACY126" s="25"/>
      <c r="ADC126" s="21"/>
      <c r="ADD126" s="22"/>
      <c r="ADE126" s="23"/>
      <c r="ADF126" s="24"/>
      <c r="ADG126" s="25"/>
      <c r="ADP126" s="25"/>
      <c r="ADT126" s="21"/>
      <c r="ADU126" s="22"/>
      <c r="ADV126" s="23"/>
      <c r="ADW126" s="24"/>
      <c r="ADX126" s="25"/>
      <c r="AEG126" s="25"/>
      <c r="AEK126" s="21"/>
      <c r="AEL126" s="22"/>
      <c r="AEM126" s="23"/>
      <c r="AEN126" s="24"/>
      <c r="AEO126" s="25"/>
      <c r="AEX126" s="25"/>
      <c r="AFB126" s="21"/>
      <c r="AFC126" s="22"/>
      <c r="AFD126" s="23"/>
      <c r="AFE126" s="24"/>
      <c r="AFF126" s="25"/>
      <c r="AFO126" s="25"/>
      <c r="AFS126" s="21"/>
      <c r="AFT126" s="22"/>
      <c r="AFU126" s="23"/>
      <c r="AFV126" s="24"/>
      <c r="AFW126" s="25"/>
      <c r="AGF126" s="25"/>
      <c r="AGJ126" s="21"/>
      <c r="AGK126" s="22"/>
      <c r="AGL126" s="23"/>
      <c r="AGM126" s="24"/>
      <c r="AGN126" s="25"/>
      <c r="AGW126" s="25"/>
      <c r="AHA126" s="21"/>
      <c r="AHB126" s="22"/>
      <c r="AHC126" s="23"/>
      <c r="AHD126" s="24"/>
      <c r="AHE126" s="25"/>
      <c r="AHN126" s="25"/>
      <c r="AHR126" s="21"/>
      <c r="AHS126" s="22"/>
      <c r="AHT126" s="23"/>
      <c r="AHU126" s="24"/>
      <c r="AHV126" s="25"/>
      <c r="AIE126" s="25"/>
      <c r="AII126" s="21"/>
      <c r="AIJ126" s="22"/>
      <c r="AIK126" s="23"/>
      <c r="AIL126" s="24"/>
      <c r="AIM126" s="25"/>
      <c r="AIV126" s="25"/>
      <c r="AIZ126" s="21"/>
      <c r="AJA126" s="22"/>
      <c r="AJB126" s="23"/>
      <c r="AJC126" s="24"/>
      <c r="AJD126" s="25"/>
      <c r="AJM126" s="25"/>
      <c r="AJQ126" s="21"/>
      <c r="AJR126" s="22"/>
      <c r="AJS126" s="23"/>
      <c r="AJT126" s="24"/>
      <c r="AJU126" s="25"/>
      <c r="AKD126" s="25"/>
      <c r="AKH126" s="21"/>
      <c r="AKI126" s="22"/>
      <c r="AKJ126" s="23"/>
      <c r="AKK126" s="24"/>
      <c r="AKL126" s="25"/>
      <c r="AKU126" s="25"/>
      <c r="AKY126" s="21"/>
      <c r="AKZ126" s="22"/>
      <c r="ALA126" s="23"/>
      <c r="ALB126" s="24"/>
      <c r="ALC126" s="25"/>
      <c r="ALL126" s="25"/>
      <c r="ALP126" s="21"/>
      <c r="ALQ126" s="22"/>
      <c r="ALR126" s="23"/>
      <c r="ALS126" s="24"/>
      <c r="ALT126" s="25"/>
      <c r="AMC126" s="25"/>
      <c r="AMG126" s="21"/>
      <c r="AMH126" s="22"/>
      <c r="AMI126" s="23"/>
      <c r="AMJ126" s="24"/>
    </row>
    <row r="127" s="26" customFormat="true" ht="15" hidden="false" customHeight="false" outlineLevel="0" collapsed="false">
      <c r="A127" s="16" t="n">
        <v>125</v>
      </c>
      <c r="B127" s="17" t="s">
        <v>57</v>
      </c>
      <c r="C127" s="18" t="n">
        <v>43414</v>
      </c>
      <c r="D127" s="19" t="n">
        <f aca="false">E127/$E$214</f>
        <v>34.3010288784173</v>
      </c>
      <c r="E127" s="20" t="n">
        <v>22500</v>
      </c>
      <c r="F127" s="20" t="n">
        <v>22500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  <c r="S127" s="22"/>
      <c r="T127" s="23"/>
      <c r="U127" s="24"/>
      <c r="V127" s="25"/>
      <c r="AE127" s="25"/>
      <c r="AI127" s="21"/>
      <c r="AJ127" s="22"/>
      <c r="AK127" s="23"/>
      <c r="AL127" s="24"/>
      <c r="AM127" s="25"/>
      <c r="AV127" s="25"/>
      <c r="AZ127" s="21"/>
      <c r="BA127" s="22"/>
      <c r="BB127" s="23"/>
      <c r="BC127" s="24"/>
      <c r="BD127" s="25"/>
      <c r="BM127" s="25"/>
      <c r="BQ127" s="21"/>
      <c r="BR127" s="22"/>
      <c r="BS127" s="23"/>
      <c r="BT127" s="24"/>
      <c r="BU127" s="25"/>
      <c r="CD127" s="25"/>
      <c r="CH127" s="21"/>
      <c r="CI127" s="22"/>
      <c r="CJ127" s="23"/>
      <c r="CK127" s="24"/>
      <c r="CL127" s="25"/>
      <c r="CU127" s="25"/>
      <c r="CY127" s="21"/>
      <c r="CZ127" s="22"/>
      <c r="DA127" s="23"/>
      <c r="DB127" s="24"/>
      <c r="DC127" s="25"/>
      <c r="DL127" s="25"/>
      <c r="DP127" s="21"/>
      <c r="DQ127" s="22"/>
      <c r="DR127" s="23"/>
      <c r="DS127" s="24"/>
      <c r="DT127" s="25"/>
      <c r="EC127" s="25"/>
      <c r="EG127" s="21"/>
      <c r="EH127" s="22"/>
      <c r="EI127" s="23"/>
      <c r="EJ127" s="24"/>
      <c r="EK127" s="25"/>
      <c r="ET127" s="25"/>
      <c r="EX127" s="21"/>
      <c r="EY127" s="22"/>
      <c r="EZ127" s="23"/>
      <c r="FA127" s="24"/>
      <c r="FB127" s="25"/>
      <c r="FK127" s="25"/>
      <c r="FO127" s="21"/>
      <c r="FP127" s="22"/>
      <c r="FQ127" s="23"/>
      <c r="FR127" s="24"/>
      <c r="FS127" s="25"/>
      <c r="GB127" s="25"/>
      <c r="GF127" s="21"/>
      <c r="GG127" s="22"/>
      <c r="GH127" s="23"/>
      <c r="GI127" s="24"/>
      <c r="GJ127" s="25"/>
      <c r="GS127" s="25"/>
      <c r="GW127" s="21"/>
      <c r="GX127" s="22"/>
      <c r="GY127" s="23"/>
      <c r="GZ127" s="24"/>
      <c r="HA127" s="25"/>
      <c r="HJ127" s="25"/>
      <c r="HN127" s="21"/>
      <c r="HO127" s="22"/>
      <c r="HP127" s="23"/>
      <c r="HQ127" s="24"/>
      <c r="HR127" s="25"/>
      <c r="IA127" s="25"/>
      <c r="IE127" s="21"/>
      <c r="IF127" s="22"/>
      <c r="IG127" s="23"/>
      <c r="IH127" s="24"/>
      <c r="II127" s="25"/>
      <c r="IR127" s="25"/>
      <c r="IV127" s="21"/>
      <c r="IW127" s="22"/>
      <c r="IX127" s="23"/>
      <c r="IY127" s="24"/>
      <c r="IZ127" s="25"/>
      <c r="JI127" s="25"/>
      <c r="JM127" s="21"/>
      <c r="JN127" s="22"/>
      <c r="JO127" s="23"/>
      <c r="JP127" s="24"/>
      <c r="JQ127" s="25"/>
      <c r="JZ127" s="25"/>
      <c r="KD127" s="21"/>
      <c r="KE127" s="22"/>
      <c r="KF127" s="23"/>
      <c r="KG127" s="24"/>
      <c r="KH127" s="25"/>
      <c r="KQ127" s="25"/>
      <c r="KU127" s="21"/>
      <c r="KV127" s="22"/>
      <c r="KW127" s="23"/>
      <c r="KX127" s="24"/>
      <c r="KY127" s="25"/>
      <c r="LH127" s="25"/>
      <c r="LL127" s="21"/>
      <c r="LM127" s="22"/>
      <c r="LN127" s="23"/>
      <c r="LO127" s="24"/>
      <c r="LP127" s="25"/>
      <c r="LY127" s="25"/>
      <c r="MC127" s="21"/>
      <c r="MD127" s="22"/>
      <c r="ME127" s="23"/>
      <c r="MF127" s="24"/>
      <c r="MG127" s="25"/>
      <c r="MP127" s="25"/>
      <c r="MT127" s="21"/>
      <c r="MU127" s="22"/>
      <c r="MV127" s="23"/>
      <c r="MW127" s="24"/>
      <c r="MX127" s="25"/>
      <c r="NG127" s="25"/>
      <c r="NK127" s="21"/>
      <c r="NL127" s="22"/>
      <c r="NM127" s="23"/>
      <c r="NN127" s="24"/>
      <c r="NO127" s="25"/>
      <c r="NX127" s="25"/>
      <c r="OB127" s="21"/>
      <c r="OC127" s="22"/>
      <c r="OD127" s="23"/>
      <c r="OE127" s="24"/>
      <c r="OF127" s="25"/>
      <c r="OO127" s="25"/>
      <c r="OS127" s="21"/>
      <c r="OT127" s="22"/>
      <c r="OU127" s="23"/>
      <c r="OV127" s="24"/>
      <c r="OW127" s="25"/>
      <c r="PF127" s="25"/>
      <c r="PJ127" s="21"/>
      <c r="PK127" s="22"/>
      <c r="PL127" s="23"/>
      <c r="PM127" s="24"/>
      <c r="PN127" s="25"/>
      <c r="PW127" s="25"/>
      <c r="QA127" s="21"/>
      <c r="QB127" s="22"/>
      <c r="QC127" s="23"/>
      <c r="QD127" s="24"/>
      <c r="QE127" s="25"/>
      <c r="QN127" s="25"/>
      <c r="QR127" s="21"/>
      <c r="QS127" s="22"/>
      <c r="QT127" s="23"/>
      <c r="QU127" s="24"/>
      <c r="QV127" s="25"/>
      <c r="RE127" s="25"/>
      <c r="RI127" s="21"/>
      <c r="RJ127" s="22"/>
      <c r="RK127" s="23"/>
      <c r="RL127" s="24"/>
      <c r="RM127" s="25"/>
      <c r="RV127" s="25"/>
      <c r="RZ127" s="21"/>
      <c r="SA127" s="22"/>
      <c r="SB127" s="23"/>
      <c r="SC127" s="24"/>
      <c r="SD127" s="25"/>
      <c r="SM127" s="25"/>
      <c r="SQ127" s="21"/>
      <c r="SR127" s="22"/>
      <c r="SS127" s="23"/>
      <c r="ST127" s="24"/>
      <c r="SU127" s="25"/>
      <c r="TD127" s="25"/>
      <c r="TH127" s="21"/>
      <c r="TI127" s="22"/>
      <c r="TJ127" s="23"/>
      <c r="TK127" s="24"/>
      <c r="TL127" s="25"/>
      <c r="TU127" s="25"/>
      <c r="TY127" s="21"/>
      <c r="TZ127" s="22"/>
      <c r="UA127" s="23"/>
      <c r="UB127" s="24"/>
      <c r="UC127" s="25"/>
      <c r="UL127" s="25"/>
      <c r="UP127" s="21"/>
      <c r="UQ127" s="22"/>
      <c r="UR127" s="23"/>
      <c r="US127" s="24"/>
      <c r="UT127" s="25"/>
      <c r="VC127" s="25"/>
      <c r="VG127" s="21"/>
      <c r="VH127" s="22"/>
      <c r="VI127" s="23"/>
      <c r="VJ127" s="24"/>
      <c r="VK127" s="25"/>
      <c r="VT127" s="25"/>
      <c r="VX127" s="21"/>
      <c r="VY127" s="22"/>
      <c r="VZ127" s="23"/>
      <c r="WA127" s="24"/>
      <c r="WB127" s="25"/>
      <c r="WK127" s="25"/>
      <c r="WO127" s="21"/>
      <c r="WP127" s="22"/>
      <c r="WQ127" s="23"/>
      <c r="WR127" s="24"/>
      <c r="WS127" s="25"/>
      <c r="XB127" s="25"/>
      <c r="XF127" s="21"/>
      <c r="XG127" s="22"/>
      <c r="XH127" s="23"/>
      <c r="XI127" s="24"/>
      <c r="XJ127" s="25"/>
      <c r="XS127" s="25"/>
      <c r="XW127" s="21"/>
      <c r="XX127" s="22"/>
      <c r="XY127" s="23"/>
      <c r="XZ127" s="24"/>
      <c r="YA127" s="25"/>
      <c r="YJ127" s="25"/>
      <c r="YN127" s="21"/>
      <c r="YO127" s="22"/>
      <c r="YP127" s="23"/>
      <c r="YQ127" s="24"/>
      <c r="YR127" s="25"/>
      <c r="ZA127" s="25"/>
      <c r="ZE127" s="21"/>
      <c r="ZF127" s="22"/>
      <c r="ZG127" s="23"/>
      <c r="ZH127" s="24"/>
      <c r="ZI127" s="25"/>
      <c r="ZR127" s="25"/>
      <c r="ZV127" s="21"/>
      <c r="ZW127" s="22"/>
      <c r="ZX127" s="23"/>
      <c r="ZY127" s="24"/>
      <c r="ZZ127" s="25"/>
      <c r="AAI127" s="25"/>
      <c r="AAM127" s="21"/>
      <c r="AAN127" s="22"/>
      <c r="AAO127" s="23"/>
      <c r="AAP127" s="24"/>
      <c r="AAQ127" s="25"/>
      <c r="AAZ127" s="25"/>
      <c r="ABD127" s="21"/>
      <c r="ABE127" s="22"/>
      <c r="ABF127" s="23"/>
      <c r="ABG127" s="24"/>
      <c r="ABH127" s="25"/>
      <c r="ABQ127" s="25"/>
      <c r="ABU127" s="21"/>
      <c r="ABV127" s="22"/>
      <c r="ABW127" s="23"/>
      <c r="ABX127" s="24"/>
      <c r="ABY127" s="25"/>
      <c r="ACH127" s="25"/>
      <c r="ACL127" s="21"/>
      <c r="ACM127" s="22"/>
      <c r="ACN127" s="23"/>
      <c r="ACO127" s="24"/>
      <c r="ACP127" s="25"/>
      <c r="ACY127" s="25"/>
      <c r="ADC127" s="21"/>
      <c r="ADD127" s="22"/>
      <c r="ADE127" s="23"/>
      <c r="ADF127" s="24"/>
      <c r="ADG127" s="25"/>
      <c r="ADP127" s="25"/>
      <c r="ADT127" s="21"/>
      <c r="ADU127" s="22"/>
      <c r="ADV127" s="23"/>
      <c r="ADW127" s="24"/>
      <c r="ADX127" s="25"/>
      <c r="AEG127" s="25"/>
      <c r="AEK127" s="21"/>
      <c r="AEL127" s="22"/>
      <c r="AEM127" s="23"/>
      <c r="AEN127" s="24"/>
      <c r="AEO127" s="25"/>
      <c r="AEX127" s="25"/>
      <c r="AFB127" s="21"/>
      <c r="AFC127" s="22"/>
      <c r="AFD127" s="23"/>
      <c r="AFE127" s="24"/>
      <c r="AFF127" s="25"/>
      <c r="AFO127" s="25"/>
      <c r="AFS127" s="21"/>
      <c r="AFT127" s="22"/>
      <c r="AFU127" s="23"/>
      <c r="AFV127" s="24"/>
      <c r="AFW127" s="25"/>
      <c r="AGF127" s="25"/>
      <c r="AGJ127" s="21"/>
      <c r="AGK127" s="22"/>
      <c r="AGL127" s="23"/>
      <c r="AGM127" s="24"/>
      <c r="AGN127" s="25"/>
      <c r="AGW127" s="25"/>
      <c r="AHA127" s="21"/>
      <c r="AHB127" s="22"/>
      <c r="AHC127" s="23"/>
      <c r="AHD127" s="24"/>
      <c r="AHE127" s="25"/>
      <c r="AHN127" s="25"/>
      <c r="AHR127" s="21"/>
      <c r="AHS127" s="22"/>
      <c r="AHT127" s="23"/>
      <c r="AHU127" s="24"/>
      <c r="AHV127" s="25"/>
      <c r="AIE127" s="25"/>
      <c r="AII127" s="21"/>
      <c r="AIJ127" s="22"/>
      <c r="AIK127" s="23"/>
      <c r="AIL127" s="24"/>
      <c r="AIM127" s="25"/>
      <c r="AIV127" s="25"/>
      <c r="AIZ127" s="21"/>
      <c r="AJA127" s="22"/>
      <c r="AJB127" s="23"/>
      <c r="AJC127" s="24"/>
      <c r="AJD127" s="25"/>
      <c r="AJM127" s="25"/>
      <c r="AJQ127" s="21"/>
      <c r="AJR127" s="22"/>
      <c r="AJS127" s="23"/>
      <c r="AJT127" s="24"/>
      <c r="AJU127" s="25"/>
      <c r="AKD127" s="25"/>
      <c r="AKH127" s="21"/>
      <c r="AKI127" s="22"/>
      <c r="AKJ127" s="23"/>
      <c r="AKK127" s="24"/>
      <c r="AKL127" s="25"/>
      <c r="AKU127" s="25"/>
      <c r="AKY127" s="21"/>
      <c r="AKZ127" s="22"/>
      <c r="ALA127" s="23"/>
      <c r="ALB127" s="24"/>
      <c r="ALC127" s="25"/>
      <c r="ALL127" s="25"/>
      <c r="ALP127" s="21"/>
      <c r="ALQ127" s="22"/>
      <c r="ALR127" s="23"/>
      <c r="ALS127" s="24"/>
      <c r="ALT127" s="25"/>
      <c r="AMC127" s="25"/>
      <c r="AMG127" s="21"/>
      <c r="AMH127" s="22"/>
      <c r="AMI127" s="23"/>
      <c r="AMJ127" s="24"/>
    </row>
    <row r="128" s="26" customFormat="true" ht="15" hidden="false" customHeight="false" outlineLevel="0" collapsed="false">
      <c r="A128" s="16" t="n">
        <v>126</v>
      </c>
      <c r="B128" s="17" t="s">
        <v>8</v>
      </c>
      <c r="C128" s="18" t="n">
        <v>43434</v>
      </c>
      <c r="D128" s="19" t="n">
        <f aca="false">E128/$E$214</f>
        <v>152.44901723741</v>
      </c>
      <c r="E128" s="20" t="n">
        <v>100000</v>
      </c>
      <c r="F128" s="20"/>
      <c r="G128" s="20" t="n">
        <v>100000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  <c r="S128" s="22"/>
      <c r="T128" s="23"/>
      <c r="U128" s="24"/>
      <c r="V128" s="25"/>
      <c r="AE128" s="25"/>
      <c r="AI128" s="21"/>
      <c r="AJ128" s="22"/>
      <c r="AK128" s="23"/>
      <c r="AL128" s="24"/>
      <c r="AM128" s="25"/>
      <c r="AV128" s="25"/>
      <c r="AZ128" s="21"/>
      <c r="BA128" s="22"/>
      <c r="BB128" s="23"/>
      <c r="BC128" s="24"/>
      <c r="BD128" s="25"/>
      <c r="BM128" s="25"/>
      <c r="BQ128" s="21"/>
      <c r="BR128" s="22"/>
      <c r="BS128" s="23"/>
      <c r="BT128" s="24"/>
      <c r="BU128" s="25"/>
      <c r="CD128" s="25"/>
      <c r="CH128" s="21"/>
      <c r="CI128" s="22"/>
      <c r="CJ128" s="23"/>
      <c r="CK128" s="24"/>
      <c r="CL128" s="25"/>
      <c r="CU128" s="25"/>
      <c r="CY128" s="21"/>
      <c r="CZ128" s="22"/>
      <c r="DA128" s="23"/>
      <c r="DB128" s="24"/>
      <c r="DC128" s="25"/>
      <c r="DL128" s="25"/>
      <c r="DP128" s="21"/>
      <c r="DQ128" s="22"/>
      <c r="DR128" s="23"/>
      <c r="DS128" s="24"/>
      <c r="DT128" s="25"/>
      <c r="EC128" s="25"/>
      <c r="EG128" s="21"/>
      <c r="EH128" s="22"/>
      <c r="EI128" s="23"/>
      <c r="EJ128" s="24"/>
      <c r="EK128" s="25"/>
      <c r="ET128" s="25"/>
      <c r="EX128" s="21"/>
      <c r="EY128" s="22"/>
      <c r="EZ128" s="23"/>
      <c r="FA128" s="24"/>
      <c r="FB128" s="25"/>
      <c r="FK128" s="25"/>
      <c r="FO128" s="21"/>
      <c r="FP128" s="22"/>
      <c r="FQ128" s="23"/>
      <c r="FR128" s="24"/>
      <c r="FS128" s="25"/>
      <c r="GB128" s="25"/>
      <c r="GF128" s="21"/>
      <c r="GG128" s="22"/>
      <c r="GH128" s="23"/>
      <c r="GI128" s="24"/>
      <c r="GJ128" s="25"/>
      <c r="GS128" s="25"/>
      <c r="GW128" s="21"/>
      <c r="GX128" s="22"/>
      <c r="GY128" s="23"/>
      <c r="GZ128" s="24"/>
      <c r="HA128" s="25"/>
      <c r="HJ128" s="25"/>
      <c r="HN128" s="21"/>
      <c r="HO128" s="22"/>
      <c r="HP128" s="23"/>
      <c r="HQ128" s="24"/>
      <c r="HR128" s="25"/>
      <c r="IA128" s="25"/>
      <c r="IE128" s="21"/>
      <c r="IF128" s="22"/>
      <c r="IG128" s="23"/>
      <c r="IH128" s="24"/>
      <c r="II128" s="25"/>
      <c r="IR128" s="25"/>
      <c r="IV128" s="21"/>
      <c r="IW128" s="22"/>
      <c r="IX128" s="23"/>
      <c r="IY128" s="24"/>
      <c r="IZ128" s="25"/>
      <c r="JI128" s="25"/>
      <c r="JM128" s="21"/>
      <c r="JN128" s="22"/>
      <c r="JO128" s="23"/>
      <c r="JP128" s="24"/>
      <c r="JQ128" s="25"/>
      <c r="JZ128" s="25"/>
      <c r="KD128" s="21"/>
      <c r="KE128" s="22"/>
      <c r="KF128" s="23"/>
      <c r="KG128" s="24"/>
      <c r="KH128" s="25"/>
      <c r="KQ128" s="25"/>
      <c r="KU128" s="21"/>
      <c r="KV128" s="22"/>
      <c r="KW128" s="23"/>
      <c r="KX128" s="24"/>
      <c r="KY128" s="25"/>
      <c r="LH128" s="25"/>
      <c r="LL128" s="21"/>
      <c r="LM128" s="22"/>
      <c r="LN128" s="23"/>
      <c r="LO128" s="24"/>
      <c r="LP128" s="25"/>
      <c r="LY128" s="25"/>
      <c r="MC128" s="21"/>
      <c r="MD128" s="22"/>
      <c r="ME128" s="23"/>
      <c r="MF128" s="24"/>
      <c r="MG128" s="25"/>
      <c r="MP128" s="25"/>
      <c r="MT128" s="21"/>
      <c r="MU128" s="22"/>
      <c r="MV128" s="23"/>
      <c r="MW128" s="24"/>
      <c r="MX128" s="25"/>
      <c r="NG128" s="25"/>
      <c r="NK128" s="21"/>
      <c r="NL128" s="22"/>
      <c r="NM128" s="23"/>
      <c r="NN128" s="24"/>
      <c r="NO128" s="25"/>
      <c r="NX128" s="25"/>
      <c r="OB128" s="21"/>
      <c r="OC128" s="22"/>
      <c r="OD128" s="23"/>
      <c r="OE128" s="24"/>
      <c r="OF128" s="25"/>
      <c r="OO128" s="25"/>
      <c r="OS128" s="21"/>
      <c r="OT128" s="22"/>
      <c r="OU128" s="23"/>
      <c r="OV128" s="24"/>
      <c r="OW128" s="25"/>
      <c r="PF128" s="25"/>
      <c r="PJ128" s="21"/>
      <c r="PK128" s="22"/>
      <c r="PL128" s="23"/>
      <c r="PM128" s="24"/>
      <c r="PN128" s="25"/>
      <c r="PW128" s="25"/>
      <c r="QA128" s="21"/>
      <c r="QB128" s="22"/>
      <c r="QC128" s="23"/>
      <c r="QD128" s="24"/>
      <c r="QE128" s="25"/>
      <c r="QN128" s="25"/>
      <c r="QR128" s="21"/>
      <c r="QS128" s="22"/>
      <c r="QT128" s="23"/>
      <c r="QU128" s="24"/>
      <c r="QV128" s="25"/>
      <c r="RE128" s="25"/>
      <c r="RI128" s="21"/>
      <c r="RJ128" s="22"/>
      <c r="RK128" s="23"/>
      <c r="RL128" s="24"/>
      <c r="RM128" s="25"/>
      <c r="RV128" s="25"/>
      <c r="RZ128" s="21"/>
      <c r="SA128" s="22"/>
      <c r="SB128" s="23"/>
      <c r="SC128" s="24"/>
      <c r="SD128" s="25"/>
      <c r="SM128" s="25"/>
      <c r="SQ128" s="21"/>
      <c r="SR128" s="22"/>
      <c r="SS128" s="23"/>
      <c r="ST128" s="24"/>
      <c r="SU128" s="25"/>
      <c r="TD128" s="25"/>
      <c r="TH128" s="21"/>
      <c r="TI128" s="22"/>
      <c r="TJ128" s="23"/>
      <c r="TK128" s="24"/>
      <c r="TL128" s="25"/>
      <c r="TU128" s="25"/>
      <c r="TY128" s="21"/>
      <c r="TZ128" s="22"/>
      <c r="UA128" s="23"/>
      <c r="UB128" s="24"/>
      <c r="UC128" s="25"/>
      <c r="UL128" s="25"/>
      <c r="UP128" s="21"/>
      <c r="UQ128" s="22"/>
      <c r="UR128" s="23"/>
      <c r="US128" s="24"/>
      <c r="UT128" s="25"/>
      <c r="VC128" s="25"/>
      <c r="VG128" s="21"/>
      <c r="VH128" s="22"/>
      <c r="VI128" s="23"/>
      <c r="VJ128" s="24"/>
      <c r="VK128" s="25"/>
      <c r="VT128" s="25"/>
      <c r="VX128" s="21"/>
      <c r="VY128" s="22"/>
      <c r="VZ128" s="23"/>
      <c r="WA128" s="24"/>
      <c r="WB128" s="25"/>
      <c r="WK128" s="25"/>
      <c r="WO128" s="21"/>
      <c r="WP128" s="22"/>
      <c r="WQ128" s="23"/>
      <c r="WR128" s="24"/>
      <c r="WS128" s="25"/>
      <c r="XB128" s="25"/>
      <c r="XF128" s="21"/>
      <c r="XG128" s="22"/>
      <c r="XH128" s="23"/>
      <c r="XI128" s="24"/>
      <c r="XJ128" s="25"/>
      <c r="XS128" s="25"/>
      <c r="XW128" s="21"/>
      <c r="XX128" s="22"/>
      <c r="XY128" s="23"/>
      <c r="XZ128" s="24"/>
      <c r="YA128" s="25"/>
      <c r="YJ128" s="25"/>
      <c r="YN128" s="21"/>
      <c r="YO128" s="22"/>
      <c r="YP128" s="23"/>
      <c r="YQ128" s="24"/>
      <c r="YR128" s="25"/>
      <c r="ZA128" s="25"/>
      <c r="ZE128" s="21"/>
      <c r="ZF128" s="22"/>
      <c r="ZG128" s="23"/>
      <c r="ZH128" s="24"/>
      <c r="ZI128" s="25"/>
      <c r="ZR128" s="25"/>
      <c r="ZV128" s="21"/>
      <c r="ZW128" s="22"/>
      <c r="ZX128" s="23"/>
      <c r="ZY128" s="24"/>
      <c r="ZZ128" s="25"/>
      <c r="AAI128" s="25"/>
      <c r="AAM128" s="21"/>
      <c r="AAN128" s="22"/>
      <c r="AAO128" s="23"/>
      <c r="AAP128" s="24"/>
      <c r="AAQ128" s="25"/>
      <c r="AAZ128" s="25"/>
      <c r="ABD128" s="21"/>
      <c r="ABE128" s="22"/>
      <c r="ABF128" s="23"/>
      <c r="ABG128" s="24"/>
      <c r="ABH128" s="25"/>
      <c r="ABQ128" s="25"/>
      <c r="ABU128" s="21"/>
      <c r="ABV128" s="22"/>
      <c r="ABW128" s="23"/>
      <c r="ABX128" s="24"/>
      <c r="ABY128" s="25"/>
      <c r="ACH128" s="25"/>
      <c r="ACL128" s="21"/>
      <c r="ACM128" s="22"/>
      <c r="ACN128" s="23"/>
      <c r="ACO128" s="24"/>
      <c r="ACP128" s="25"/>
      <c r="ACY128" s="25"/>
      <c r="ADC128" s="21"/>
      <c r="ADD128" s="22"/>
      <c r="ADE128" s="23"/>
      <c r="ADF128" s="24"/>
      <c r="ADG128" s="25"/>
      <c r="ADP128" s="25"/>
      <c r="ADT128" s="21"/>
      <c r="ADU128" s="22"/>
      <c r="ADV128" s="23"/>
      <c r="ADW128" s="24"/>
      <c r="ADX128" s="25"/>
      <c r="AEG128" s="25"/>
      <c r="AEK128" s="21"/>
      <c r="AEL128" s="22"/>
      <c r="AEM128" s="23"/>
      <c r="AEN128" s="24"/>
      <c r="AEO128" s="25"/>
      <c r="AEX128" s="25"/>
      <c r="AFB128" s="21"/>
      <c r="AFC128" s="22"/>
      <c r="AFD128" s="23"/>
      <c r="AFE128" s="24"/>
      <c r="AFF128" s="25"/>
      <c r="AFO128" s="25"/>
      <c r="AFS128" s="21"/>
      <c r="AFT128" s="22"/>
      <c r="AFU128" s="23"/>
      <c r="AFV128" s="24"/>
      <c r="AFW128" s="25"/>
      <c r="AGF128" s="25"/>
      <c r="AGJ128" s="21"/>
      <c r="AGK128" s="22"/>
      <c r="AGL128" s="23"/>
      <c r="AGM128" s="24"/>
      <c r="AGN128" s="25"/>
      <c r="AGW128" s="25"/>
      <c r="AHA128" s="21"/>
      <c r="AHB128" s="22"/>
      <c r="AHC128" s="23"/>
      <c r="AHD128" s="24"/>
      <c r="AHE128" s="25"/>
      <c r="AHN128" s="25"/>
      <c r="AHR128" s="21"/>
      <c r="AHS128" s="22"/>
      <c r="AHT128" s="23"/>
      <c r="AHU128" s="24"/>
      <c r="AHV128" s="25"/>
      <c r="AIE128" s="25"/>
      <c r="AII128" s="21"/>
      <c r="AIJ128" s="22"/>
      <c r="AIK128" s="23"/>
      <c r="AIL128" s="24"/>
      <c r="AIM128" s="25"/>
      <c r="AIV128" s="25"/>
      <c r="AIZ128" s="21"/>
      <c r="AJA128" s="22"/>
      <c r="AJB128" s="23"/>
      <c r="AJC128" s="24"/>
      <c r="AJD128" s="25"/>
      <c r="AJM128" s="25"/>
      <c r="AJQ128" s="21"/>
      <c r="AJR128" s="22"/>
      <c r="AJS128" s="23"/>
      <c r="AJT128" s="24"/>
      <c r="AJU128" s="25"/>
      <c r="AKD128" s="25"/>
      <c r="AKH128" s="21"/>
      <c r="AKI128" s="22"/>
      <c r="AKJ128" s="23"/>
      <c r="AKK128" s="24"/>
      <c r="AKL128" s="25"/>
      <c r="AKU128" s="25"/>
      <c r="AKY128" s="21"/>
      <c r="AKZ128" s="22"/>
      <c r="ALA128" s="23"/>
      <c r="ALB128" s="24"/>
      <c r="ALC128" s="25"/>
      <c r="ALL128" s="25"/>
      <c r="ALP128" s="21"/>
      <c r="ALQ128" s="22"/>
      <c r="ALR128" s="23"/>
      <c r="ALS128" s="24"/>
      <c r="ALT128" s="25"/>
      <c r="AMC128" s="25"/>
      <c r="AMG128" s="21"/>
      <c r="AMH128" s="22"/>
      <c r="AMI128" s="23"/>
      <c r="AMJ128" s="24"/>
    </row>
    <row r="129" s="26" customFormat="true" ht="15" hidden="false" customHeight="false" outlineLevel="0" collapsed="false">
      <c r="A129" s="16" t="n">
        <v>127</v>
      </c>
      <c r="B129" s="17" t="s">
        <v>15</v>
      </c>
      <c r="C129" s="18" t="n">
        <v>43434</v>
      </c>
      <c r="D129" s="19" t="n">
        <f aca="false">E129/$E$214</f>
        <v>45.7347051712231</v>
      </c>
      <c r="E129" s="20" t="n">
        <v>30000</v>
      </c>
      <c r="F129" s="20"/>
      <c r="G129" s="20"/>
      <c r="H129" s="20"/>
      <c r="I129" s="20"/>
      <c r="J129" s="20"/>
      <c r="K129" s="20"/>
      <c r="L129" s="20"/>
      <c r="M129" s="20"/>
      <c r="N129" s="20" t="n">
        <v>30000</v>
      </c>
      <c r="O129" s="20"/>
      <c r="P129" s="20"/>
      <c r="Q129" s="20"/>
      <c r="R129" s="21"/>
      <c r="S129" s="22"/>
      <c r="T129" s="23"/>
      <c r="U129" s="24"/>
      <c r="V129" s="25"/>
      <c r="AE129" s="25"/>
      <c r="AI129" s="21"/>
      <c r="AJ129" s="22"/>
      <c r="AK129" s="23"/>
      <c r="AL129" s="24"/>
      <c r="AM129" s="25"/>
      <c r="AV129" s="25"/>
      <c r="AZ129" s="21"/>
      <c r="BA129" s="22"/>
      <c r="BB129" s="23"/>
      <c r="BC129" s="24"/>
      <c r="BD129" s="25"/>
      <c r="BM129" s="25"/>
      <c r="BQ129" s="21"/>
      <c r="BR129" s="22"/>
      <c r="BS129" s="23"/>
      <c r="BT129" s="24"/>
      <c r="BU129" s="25"/>
      <c r="CD129" s="25"/>
      <c r="CH129" s="21"/>
      <c r="CI129" s="22"/>
      <c r="CJ129" s="23"/>
      <c r="CK129" s="24"/>
      <c r="CL129" s="25"/>
      <c r="CU129" s="25"/>
      <c r="CY129" s="21"/>
      <c r="CZ129" s="22"/>
      <c r="DA129" s="23"/>
      <c r="DB129" s="24"/>
      <c r="DC129" s="25"/>
      <c r="DL129" s="25"/>
      <c r="DP129" s="21"/>
      <c r="DQ129" s="22"/>
      <c r="DR129" s="23"/>
      <c r="DS129" s="24"/>
      <c r="DT129" s="25"/>
      <c r="EC129" s="25"/>
      <c r="EG129" s="21"/>
      <c r="EH129" s="22"/>
      <c r="EI129" s="23"/>
      <c r="EJ129" s="24"/>
      <c r="EK129" s="25"/>
      <c r="ET129" s="25"/>
      <c r="EX129" s="21"/>
      <c r="EY129" s="22"/>
      <c r="EZ129" s="23"/>
      <c r="FA129" s="24"/>
      <c r="FB129" s="25"/>
      <c r="FK129" s="25"/>
      <c r="FO129" s="21"/>
      <c r="FP129" s="22"/>
      <c r="FQ129" s="23"/>
      <c r="FR129" s="24"/>
      <c r="FS129" s="25"/>
      <c r="GB129" s="25"/>
      <c r="GF129" s="21"/>
      <c r="GG129" s="22"/>
      <c r="GH129" s="23"/>
      <c r="GI129" s="24"/>
      <c r="GJ129" s="25"/>
      <c r="GS129" s="25"/>
      <c r="GW129" s="21"/>
      <c r="GX129" s="22"/>
      <c r="GY129" s="23"/>
      <c r="GZ129" s="24"/>
      <c r="HA129" s="25"/>
      <c r="HJ129" s="25"/>
      <c r="HN129" s="21"/>
      <c r="HO129" s="22"/>
      <c r="HP129" s="23"/>
      <c r="HQ129" s="24"/>
      <c r="HR129" s="25"/>
      <c r="IA129" s="25"/>
      <c r="IE129" s="21"/>
      <c r="IF129" s="22"/>
      <c r="IG129" s="23"/>
      <c r="IH129" s="24"/>
      <c r="II129" s="25"/>
      <c r="IR129" s="25"/>
      <c r="IV129" s="21"/>
      <c r="IW129" s="22"/>
      <c r="IX129" s="23"/>
      <c r="IY129" s="24"/>
      <c r="IZ129" s="25"/>
      <c r="JI129" s="25"/>
      <c r="JM129" s="21"/>
      <c r="JN129" s="22"/>
      <c r="JO129" s="23"/>
      <c r="JP129" s="24"/>
      <c r="JQ129" s="25"/>
      <c r="JZ129" s="25"/>
      <c r="KD129" s="21"/>
      <c r="KE129" s="22"/>
      <c r="KF129" s="23"/>
      <c r="KG129" s="24"/>
      <c r="KH129" s="25"/>
      <c r="KQ129" s="25"/>
      <c r="KU129" s="21"/>
      <c r="KV129" s="22"/>
      <c r="KW129" s="23"/>
      <c r="KX129" s="24"/>
      <c r="KY129" s="25"/>
      <c r="LH129" s="25"/>
      <c r="LL129" s="21"/>
      <c r="LM129" s="22"/>
      <c r="LN129" s="23"/>
      <c r="LO129" s="24"/>
      <c r="LP129" s="25"/>
      <c r="LY129" s="25"/>
      <c r="MC129" s="21"/>
      <c r="MD129" s="22"/>
      <c r="ME129" s="23"/>
      <c r="MF129" s="24"/>
      <c r="MG129" s="25"/>
      <c r="MP129" s="25"/>
      <c r="MT129" s="21"/>
      <c r="MU129" s="22"/>
      <c r="MV129" s="23"/>
      <c r="MW129" s="24"/>
      <c r="MX129" s="25"/>
      <c r="NG129" s="25"/>
      <c r="NK129" s="21"/>
      <c r="NL129" s="22"/>
      <c r="NM129" s="23"/>
      <c r="NN129" s="24"/>
      <c r="NO129" s="25"/>
      <c r="NX129" s="25"/>
      <c r="OB129" s="21"/>
      <c r="OC129" s="22"/>
      <c r="OD129" s="23"/>
      <c r="OE129" s="24"/>
      <c r="OF129" s="25"/>
      <c r="OO129" s="25"/>
      <c r="OS129" s="21"/>
      <c r="OT129" s="22"/>
      <c r="OU129" s="23"/>
      <c r="OV129" s="24"/>
      <c r="OW129" s="25"/>
      <c r="PF129" s="25"/>
      <c r="PJ129" s="21"/>
      <c r="PK129" s="22"/>
      <c r="PL129" s="23"/>
      <c r="PM129" s="24"/>
      <c r="PN129" s="25"/>
      <c r="PW129" s="25"/>
      <c r="QA129" s="21"/>
      <c r="QB129" s="22"/>
      <c r="QC129" s="23"/>
      <c r="QD129" s="24"/>
      <c r="QE129" s="25"/>
      <c r="QN129" s="25"/>
      <c r="QR129" s="21"/>
      <c r="QS129" s="22"/>
      <c r="QT129" s="23"/>
      <c r="QU129" s="24"/>
      <c r="QV129" s="25"/>
      <c r="RE129" s="25"/>
      <c r="RI129" s="21"/>
      <c r="RJ129" s="22"/>
      <c r="RK129" s="23"/>
      <c r="RL129" s="24"/>
      <c r="RM129" s="25"/>
      <c r="RV129" s="25"/>
      <c r="RZ129" s="21"/>
      <c r="SA129" s="22"/>
      <c r="SB129" s="23"/>
      <c r="SC129" s="24"/>
      <c r="SD129" s="25"/>
      <c r="SM129" s="25"/>
      <c r="SQ129" s="21"/>
      <c r="SR129" s="22"/>
      <c r="SS129" s="23"/>
      <c r="ST129" s="24"/>
      <c r="SU129" s="25"/>
      <c r="TD129" s="25"/>
      <c r="TH129" s="21"/>
      <c r="TI129" s="22"/>
      <c r="TJ129" s="23"/>
      <c r="TK129" s="24"/>
      <c r="TL129" s="25"/>
      <c r="TU129" s="25"/>
      <c r="TY129" s="21"/>
      <c r="TZ129" s="22"/>
      <c r="UA129" s="23"/>
      <c r="UB129" s="24"/>
      <c r="UC129" s="25"/>
      <c r="UL129" s="25"/>
      <c r="UP129" s="21"/>
      <c r="UQ129" s="22"/>
      <c r="UR129" s="23"/>
      <c r="US129" s="24"/>
      <c r="UT129" s="25"/>
      <c r="VC129" s="25"/>
      <c r="VG129" s="21"/>
      <c r="VH129" s="22"/>
      <c r="VI129" s="23"/>
      <c r="VJ129" s="24"/>
      <c r="VK129" s="25"/>
      <c r="VT129" s="25"/>
      <c r="VX129" s="21"/>
      <c r="VY129" s="22"/>
      <c r="VZ129" s="23"/>
      <c r="WA129" s="24"/>
      <c r="WB129" s="25"/>
      <c r="WK129" s="25"/>
      <c r="WO129" s="21"/>
      <c r="WP129" s="22"/>
      <c r="WQ129" s="23"/>
      <c r="WR129" s="24"/>
      <c r="WS129" s="25"/>
      <c r="XB129" s="25"/>
      <c r="XF129" s="21"/>
      <c r="XG129" s="22"/>
      <c r="XH129" s="23"/>
      <c r="XI129" s="24"/>
      <c r="XJ129" s="25"/>
      <c r="XS129" s="25"/>
      <c r="XW129" s="21"/>
      <c r="XX129" s="22"/>
      <c r="XY129" s="23"/>
      <c r="XZ129" s="24"/>
      <c r="YA129" s="25"/>
      <c r="YJ129" s="25"/>
      <c r="YN129" s="21"/>
      <c r="YO129" s="22"/>
      <c r="YP129" s="23"/>
      <c r="YQ129" s="24"/>
      <c r="YR129" s="25"/>
      <c r="ZA129" s="25"/>
      <c r="ZE129" s="21"/>
      <c r="ZF129" s="22"/>
      <c r="ZG129" s="23"/>
      <c r="ZH129" s="24"/>
      <c r="ZI129" s="25"/>
      <c r="ZR129" s="25"/>
      <c r="ZV129" s="21"/>
      <c r="ZW129" s="22"/>
      <c r="ZX129" s="23"/>
      <c r="ZY129" s="24"/>
      <c r="ZZ129" s="25"/>
      <c r="AAI129" s="25"/>
      <c r="AAM129" s="21"/>
      <c r="AAN129" s="22"/>
      <c r="AAO129" s="23"/>
      <c r="AAP129" s="24"/>
      <c r="AAQ129" s="25"/>
      <c r="AAZ129" s="25"/>
      <c r="ABD129" s="21"/>
      <c r="ABE129" s="22"/>
      <c r="ABF129" s="23"/>
      <c r="ABG129" s="24"/>
      <c r="ABH129" s="25"/>
      <c r="ABQ129" s="25"/>
      <c r="ABU129" s="21"/>
      <c r="ABV129" s="22"/>
      <c r="ABW129" s="23"/>
      <c r="ABX129" s="24"/>
      <c r="ABY129" s="25"/>
      <c r="ACH129" s="25"/>
      <c r="ACL129" s="21"/>
      <c r="ACM129" s="22"/>
      <c r="ACN129" s="23"/>
      <c r="ACO129" s="24"/>
      <c r="ACP129" s="25"/>
      <c r="ACY129" s="25"/>
      <c r="ADC129" s="21"/>
      <c r="ADD129" s="22"/>
      <c r="ADE129" s="23"/>
      <c r="ADF129" s="24"/>
      <c r="ADG129" s="25"/>
      <c r="ADP129" s="25"/>
      <c r="ADT129" s="21"/>
      <c r="ADU129" s="22"/>
      <c r="ADV129" s="23"/>
      <c r="ADW129" s="24"/>
      <c r="ADX129" s="25"/>
      <c r="AEG129" s="25"/>
      <c r="AEK129" s="21"/>
      <c r="AEL129" s="22"/>
      <c r="AEM129" s="23"/>
      <c r="AEN129" s="24"/>
      <c r="AEO129" s="25"/>
      <c r="AEX129" s="25"/>
      <c r="AFB129" s="21"/>
      <c r="AFC129" s="22"/>
      <c r="AFD129" s="23"/>
      <c r="AFE129" s="24"/>
      <c r="AFF129" s="25"/>
      <c r="AFO129" s="25"/>
      <c r="AFS129" s="21"/>
      <c r="AFT129" s="22"/>
      <c r="AFU129" s="23"/>
      <c r="AFV129" s="24"/>
      <c r="AFW129" s="25"/>
      <c r="AGF129" s="25"/>
      <c r="AGJ129" s="21"/>
      <c r="AGK129" s="22"/>
      <c r="AGL129" s="23"/>
      <c r="AGM129" s="24"/>
      <c r="AGN129" s="25"/>
      <c r="AGW129" s="25"/>
      <c r="AHA129" s="21"/>
      <c r="AHB129" s="22"/>
      <c r="AHC129" s="23"/>
      <c r="AHD129" s="24"/>
      <c r="AHE129" s="25"/>
      <c r="AHN129" s="25"/>
      <c r="AHR129" s="21"/>
      <c r="AHS129" s="22"/>
      <c r="AHT129" s="23"/>
      <c r="AHU129" s="24"/>
      <c r="AHV129" s="25"/>
      <c r="AIE129" s="25"/>
      <c r="AII129" s="21"/>
      <c r="AIJ129" s="22"/>
      <c r="AIK129" s="23"/>
      <c r="AIL129" s="24"/>
      <c r="AIM129" s="25"/>
      <c r="AIV129" s="25"/>
      <c r="AIZ129" s="21"/>
      <c r="AJA129" s="22"/>
      <c r="AJB129" s="23"/>
      <c r="AJC129" s="24"/>
      <c r="AJD129" s="25"/>
      <c r="AJM129" s="25"/>
      <c r="AJQ129" s="21"/>
      <c r="AJR129" s="22"/>
      <c r="AJS129" s="23"/>
      <c r="AJT129" s="24"/>
      <c r="AJU129" s="25"/>
      <c r="AKD129" s="25"/>
      <c r="AKH129" s="21"/>
      <c r="AKI129" s="22"/>
      <c r="AKJ129" s="23"/>
      <c r="AKK129" s="24"/>
      <c r="AKL129" s="25"/>
      <c r="AKU129" s="25"/>
      <c r="AKY129" s="21"/>
      <c r="AKZ129" s="22"/>
      <c r="ALA129" s="23"/>
      <c r="ALB129" s="24"/>
      <c r="ALC129" s="25"/>
      <c r="ALL129" s="25"/>
      <c r="ALP129" s="21"/>
      <c r="ALQ129" s="22"/>
      <c r="ALR129" s="23"/>
      <c r="ALS129" s="24"/>
      <c r="ALT129" s="25"/>
      <c r="AMC129" s="25"/>
      <c r="AMG129" s="21"/>
      <c r="AMH129" s="22"/>
      <c r="AMI129" s="23"/>
      <c r="AMJ129" s="24"/>
    </row>
    <row r="130" s="26" customFormat="true" ht="15" hidden="false" customHeight="false" outlineLevel="0" collapsed="false">
      <c r="A130" s="16" t="n">
        <v>128</v>
      </c>
      <c r="B130" s="17" t="s">
        <v>8</v>
      </c>
      <c r="C130" s="18" t="n">
        <v>43465</v>
      </c>
      <c r="D130" s="19" t="n">
        <f aca="false">E130/$E$214</f>
        <v>152.44901723741</v>
      </c>
      <c r="E130" s="20" t="n">
        <v>100000</v>
      </c>
      <c r="F130" s="20"/>
      <c r="G130" s="20" t="n">
        <v>100000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  <c r="S130" s="22"/>
      <c r="T130" s="23"/>
      <c r="U130" s="24"/>
      <c r="V130" s="25"/>
      <c r="AE130" s="25"/>
      <c r="AI130" s="21"/>
      <c r="AJ130" s="22"/>
      <c r="AK130" s="23"/>
      <c r="AL130" s="24"/>
      <c r="AM130" s="25"/>
      <c r="AV130" s="25"/>
      <c r="AZ130" s="21"/>
      <c r="BA130" s="22"/>
      <c r="BB130" s="23"/>
      <c r="BC130" s="24"/>
      <c r="BD130" s="25"/>
      <c r="BM130" s="25"/>
      <c r="BQ130" s="21"/>
      <c r="BR130" s="22"/>
      <c r="BS130" s="23"/>
      <c r="BT130" s="24"/>
      <c r="BU130" s="25"/>
      <c r="CD130" s="25"/>
      <c r="CH130" s="21"/>
      <c r="CI130" s="22"/>
      <c r="CJ130" s="23"/>
      <c r="CK130" s="24"/>
      <c r="CL130" s="25"/>
      <c r="CU130" s="25"/>
      <c r="CY130" s="21"/>
      <c r="CZ130" s="22"/>
      <c r="DA130" s="23"/>
      <c r="DB130" s="24"/>
      <c r="DC130" s="25"/>
      <c r="DL130" s="25"/>
      <c r="DP130" s="21"/>
      <c r="DQ130" s="22"/>
      <c r="DR130" s="23"/>
      <c r="DS130" s="24"/>
      <c r="DT130" s="25"/>
      <c r="EC130" s="25"/>
      <c r="EG130" s="21"/>
      <c r="EH130" s="22"/>
      <c r="EI130" s="23"/>
      <c r="EJ130" s="24"/>
      <c r="EK130" s="25"/>
      <c r="ET130" s="25"/>
      <c r="EX130" s="21"/>
      <c r="EY130" s="22"/>
      <c r="EZ130" s="23"/>
      <c r="FA130" s="24"/>
      <c r="FB130" s="25"/>
      <c r="FK130" s="25"/>
      <c r="FO130" s="21"/>
      <c r="FP130" s="22"/>
      <c r="FQ130" s="23"/>
      <c r="FR130" s="24"/>
      <c r="FS130" s="25"/>
      <c r="GB130" s="25"/>
      <c r="GF130" s="21"/>
      <c r="GG130" s="22"/>
      <c r="GH130" s="23"/>
      <c r="GI130" s="24"/>
      <c r="GJ130" s="25"/>
      <c r="GS130" s="25"/>
      <c r="GW130" s="21"/>
      <c r="GX130" s="22"/>
      <c r="GY130" s="23"/>
      <c r="GZ130" s="24"/>
      <c r="HA130" s="25"/>
      <c r="HJ130" s="25"/>
      <c r="HN130" s="21"/>
      <c r="HO130" s="22"/>
      <c r="HP130" s="23"/>
      <c r="HQ130" s="24"/>
      <c r="HR130" s="25"/>
      <c r="IA130" s="25"/>
      <c r="IE130" s="21"/>
      <c r="IF130" s="22"/>
      <c r="IG130" s="23"/>
      <c r="IH130" s="24"/>
      <c r="II130" s="25"/>
      <c r="IR130" s="25"/>
      <c r="IV130" s="21"/>
      <c r="IW130" s="22"/>
      <c r="IX130" s="23"/>
      <c r="IY130" s="24"/>
      <c r="IZ130" s="25"/>
      <c r="JI130" s="25"/>
      <c r="JM130" s="21"/>
      <c r="JN130" s="22"/>
      <c r="JO130" s="23"/>
      <c r="JP130" s="24"/>
      <c r="JQ130" s="25"/>
      <c r="JZ130" s="25"/>
      <c r="KD130" s="21"/>
      <c r="KE130" s="22"/>
      <c r="KF130" s="23"/>
      <c r="KG130" s="24"/>
      <c r="KH130" s="25"/>
      <c r="KQ130" s="25"/>
      <c r="KU130" s="21"/>
      <c r="KV130" s="22"/>
      <c r="KW130" s="23"/>
      <c r="KX130" s="24"/>
      <c r="KY130" s="25"/>
      <c r="LH130" s="25"/>
      <c r="LL130" s="21"/>
      <c r="LM130" s="22"/>
      <c r="LN130" s="23"/>
      <c r="LO130" s="24"/>
      <c r="LP130" s="25"/>
      <c r="LY130" s="25"/>
      <c r="MC130" s="21"/>
      <c r="MD130" s="22"/>
      <c r="ME130" s="23"/>
      <c r="MF130" s="24"/>
      <c r="MG130" s="25"/>
      <c r="MP130" s="25"/>
      <c r="MT130" s="21"/>
      <c r="MU130" s="22"/>
      <c r="MV130" s="23"/>
      <c r="MW130" s="24"/>
      <c r="MX130" s="25"/>
      <c r="NG130" s="25"/>
      <c r="NK130" s="21"/>
      <c r="NL130" s="22"/>
      <c r="NM130" s="23"/>
      <c r="NN130" s="24"/>
      <c r="NO130" s="25"/>
      <c r="NX130" s="25"/>
      <c r="OB130" s="21"/>
      <c r="OC130" s="22"/>
      <c r="OD130" s="23"/>
      <c r="OE130" s="24"/>
      <c r="OF130" s="25"/>
      <c r="OO130" s="25"/>
      <c r="OS130" s="21"/>
      <c r="OT130" s="22"/>
      <c r="OU130" s="23"/>
      <c r="OV130" s="24"/>
      <c r="OW130" s="25"/>
      <c r="PF130" s="25"/>
      <c r="PJ130" s="21"/>
      <c r="PK130" s="22"/>
      <c r="PL130" s="23"/>
      <c r="PM130" s="24"/>
      <c r="PN130" s="25"/>
      <c r="PW130" s="25"/>
      <c r="QA130" s="21"/>
      <c r="QB130" s="22"/>
      <c r="QC130" s="23"/>
      <c r="QD130" s="24"/>
      <c r="QE130" s="25"/>
      <c r="QN130" s="25"/>
      <c r="QR130" s="21"/>
      <c r="QS130" s="22"/>
      <c r="QT130" s="23"/>
      <c r="QU130" s="24"/>
      <c r="QV130" s="25"/>
      <c r="RE130" s="25"/>
      <c r="RI130" s="21"/>
      <c r="RJ130" s="22"/>
      <c r="RK130" s="23"/>
      <c r="RL130" s="24"/>
      <c r="RM130" s="25"/>
      <c r="RV130" s="25"/>
      <c r="RZ130" s="21"/>
      <c r="SA130" s="22"/>
      <c r="SB130" s="23"/>
      <c r="SC130" s="24"/>
      <c r="SD130" s="25"/>
      <c r="SM130" s="25"/>
      <c r="SQ130" s="21"/>
      <c r="SR130" s="22"/>
      <c r="SS130" s="23"/>
      <c r="ST130" s="24"/>
      <c r="SU130" s="25"/>
      <c r="TD130" s="25"/>
      <c r="TH130" s="21"/>
      <c r="TI130" s="22"/>
      <c r="TJ130" s="23"/>
      <c r="TK130" s="24"/>
      <c r="TL130" s="25"/>
      <c r="TU130" s="25"/>
      <c r="TY130" s="21"/>
      <c r="TZ130" s="22"/>
      <c r="UA130" s="23"/>
      <c r="UB130" s="24"/>
      <c r="UC130" s="25"/>
      <c r="UL130" s="25"/>
      <c r="UP130" s="21"/>
      <c r="UQ130" s="22"/>
      <c r="UR130" s="23"/>
      <c r="US130" s="24"/>
      <c r="UT130" s="25"/>
      <c r="VC130" s="25"/>
      <c r="VG130" s="21"/>
      <c r="VH130" s="22"/>
      <c r="VI130" s="23"/>
      <c r="VJ130" s="24"/>
      <c r="VK130" s="25"/>
      <c r="VT130" s="25"/>
      <c r="VX130" s="21"/>
      <c r="VY130" s="22"/>
      <c r="VZ130" s="23"/>
      <c r="WA130" s="24"/>
      <c r="WB130" s="25"/>
      <c r="WK130" s="25"/>
      <c r="WO130" s="21"/>
      <c r="WP130" s="22"/>
      <c r="WQ130" s="23"/>
      <c r="WR130" s="24"/>
      <c r="WS130" s="25"/>
      <c r="XB130" s="25"/>
      <c r="XF130" s="21"/>
      <c r="XG130" s="22"/>
      <c r="XH130" s="23"/>
      <c r="XI130" s="24"/>
      <c r="XJ130" s="25"/>
      <c r="XS130" s="25"/>
      <c r="XW130" s="21"/>
      <c r="XX130" s="22"/>
      <c r="XY130" s="23"/>
      <c r="XZ130" s="24"/>
      <c r="YA130" s="25"/>
      <c r="YJ130" s="25"/>
      <c r="YN130" s="21"/>
      <c r="YO130" s="22"/>
      <c r="YP130" s="23"/>
      <c r="YQ130" s="24"/>
      <c r="YR130" s="25"/>
      <c r="ZA130" s="25"/>
      <c r="ZE130" s="21"/>
      <c r="ZF130" s="22"/>
      <c r="ZG130" s="23"/>
      <c r="ZH130" s="24"/>
      <c r="ZI130" s="25"/>
      <c r="ZR130" s="25"/>
      <c r="ZV130" s="21"/>
      <c r="ZW130" s="22"/>
      <c r="ZX130" s="23"/>
      <c r="ZY130" s="24"/>
      <c r="ZZ130" s="25"/>
      <c r="AAI130" s="25"/>
      <c r="AAM130" s="21"/>
      <c r="AAN130" s="22"/>
      <c r="AAO130" s="23"/>
      <c r="AAP130" s="24"/>
      <c r="AAQ130" s="25"/>
      <c r="AAZ130" s="25"/>
      <c r="ABD130" s="21"/>
      <c r="ABE130" s="22"/>
      <c r="ABF130" s="23"/>
      <c r="ABG130" s="24"/>
      <c r="ABH130" s="25"/>
      <c r="ABQ130" s="25"/>
      <c r="ABU130" s="21"/>
      <c r="ABV130" s="22"/>
      <c r="ABW130" s="23"/>
      <c r="ABX130" s="24"/>
      <c r="ABY130" s="25"/>
      <c r="ACH130" s="25"/>
      <c r="ACL130" s="21"/>
      <c r="ACM130" s="22"/>
      <c r="ACN130" s="23"/>
      <c r="ACO130" s="24"/>
      <c r="ACP130" s="25"/>
      <c r="ACY130" s="25"/>
      <c r="ADC130" s="21"/>
      <c r="ADD130" s="22"/>
      <c r="ADE130" s="23"/>
      <c r="ADF130" s="24"/>
      <c r="ADG130" s="25"/>
      <c r="ADP130" s="25"/>
      <c r="ADT130" s="21"/>
      <c r="ADU130" s="22"/>
      <c r="ADV130" s="23"/>
      <c r="ADW130" s="24"/>
      <c r="ADX130" s="25"/>
      <c r="AEG130" s="25"/>
      <c r="AEK130" s="21"/>
      <c r="AEL130" s="22"/>
      <c r="AEM130" s="23"/>
      <c r="AEN130" s="24"/>
      <c r="AEO130" s="25"/>
      <c r="AEX130" s="25"/>
      <c r="AFB130" s="21"/>
      <c r="AFC130" s="22"/>
      <c r="AFD130" s="23"/>
      <c r="AFE130" s="24"/>
      <c r="AFF130" s="25"/>
      <c r="AFO130" s="25"/>
      <c r="AFS130" s="21"/>
      <c r="AFT130" s="22"/>
      <c r="AFU130" s="23"/>
      <c r="AFV130" s="24"/>
      <c r="AFW130" s="25"/>
      <c r="AGF130" s="25"/>
      <c r="AGJ130" s="21"/>
      <c r="AGK130" s="22"/>
      <c r="AGL130" s="23"/>
      <c r="AGM130" s="24"/>
      <c r="AGN130" s="25"/>
      <c r="AGW130" s="25"/>
      <c r="AHA130" s="21"/>
      <c r="AHB130" s="22"/>
      <c r="AHC130" s="23"/>
      <c r="AHD130" s="24"/>
      <c r="AHE130" s="25"/>
      <c r="AHN130" s="25"/>
      <c r="AHR130" s="21"/>
      <c r="AHS130" s="22"/>
      <c r="AHT130" s="23"/>
      <c r="AHU130" s="24"/>
      <c r="AHV130" s="25"/>
      <c r="AIE130" s="25"/>
      <c r="AII130" s="21"/>
      <c r="AIJ130" s="22"/>
      <c r="AIK130" s="23"/>
      <c r="AIL130" s="24"/>
      <c r="AIM130" s="25"/>
      <c r="AIV130" s="25"/>
      <c r="AIZ130" s="21"/>
      <c r="AJA130" s="22"/>
      <c r="AJB130" s="23"/>
      <c r="AJC130" s="24"/>
      <c r="AJD130" s="25"/>
      <c r="AJM130" s="25"/>
      <c r="AJQ130" s="21"/>
      <c r="AJR130" s="22"/>
      <c r="AJS130" s="23"/>
      <c r="AJT130" s="24"/>
      <c r="AJU130" s="25"/>
      <c r="AKD130" s="25"/>
      <c r="AKH130" s="21"/>
      <c r="AKI130" s="22"/>
      <c r="AKJ130" s="23"/>
      <c r="AKK130" s="24"/>
      <c r="AKL130" s="25"/>
      <c r="AKU130" s="25"/>
      <c r="AKY130" s="21"/>
      <c r="AKZ130" s="22"/>
      <c r="ALA130" s="23"/>
      <c r="ALB130" s="24"/>
      <c r="ALC130" s="25"/>
      <c r="ALL130" s="25"/>
      <c r="ALP130" s="21"/>
      <c r="ALQ130" s="22"/>
      <c r="ALR130" s="23"/>
      <c r="ALS130" s="24"/>
      <c r="ALT130" s="25"/>
      <c r="AMC130" s="25"/>
      <c r="AMG130" s="21"/>
      <c r="AMH130" s="22"/>
      <c r="AMI130" s="23"/>
      <c r="AMJ130" s="24"/>
    </row>
    <row r="131" s="26" customFormat="true" ht="15" hidden="false" customHeight="false" outlineLevel="0" collapsed="false">
      <c r="A131" s="16" t="n">
        <v>129</v>
      </c>
      <c r="B131" s="17" t="s">
        <v>15</v>
      </c>
      <c r="C131" s="18" t="n">
        <v>43465</v>
      </c>
      <c r="D131" s="19" t="n">
        <f aca="false">E131/$E$214</f>
        <v>45.7347051712231</v>
      </c>
      <c r="E131" s="20" t="n">
        <v>30000</v>
      </c>
      <c r="F131" s="20"/>
      <c r="G131" s="20"/>
      <c r="H131" s="20"/>
      <c r="I131" s="20"/>
      <c r="J131" s="20"/>
      <c r="K131" s="20"/>
      <c r="L131" s="20"/>
      <c r="M131" s="20"/>
      <c r="N131" s="20" t="n">
        <v>30000</v>
      </c>
      <c r="O131" s="20"/>
      <c r="P131" s="20"/>
      <c r="Q131" s="20"/>
      <c r="R131" s="21"/>
      <c r="S131" s="22"/>
      <c r="T131" s="23"/>
      <c r="U131" s="24"/>
      <c r="V131" s="25"/>
      <c r="AE131" s="25"/>
      <c r="AI131" s="21"/>
      <c r="AJ131" s="22"/>
      <c r="AK131" s="23"/>
      <c r="AL131" s="24"/>
      <c r="AM131" s="25"/>
      <c r="AV131" s="25"/>
      <c r="AZ131" s="21"/>
      <c r="BA131" s="22"/>
      <c r="BB131" s="23"/>
      <c r="BC131" s="24"/>
      <c r="BD131" s="25"/>
      <c r="BM131" s="25"/>
      <c r="BQ131" s="21"/>
      <c r="BR131" s="22"/>
      <c r="BS131" s="23"/>
      <c r="BT131" s="24"/>
      <c r="BU131" s="25"/>
      <c r="CD131" s="25"/>
      <c r="CH131" s="21"/>
      <c r="CI131" s="22"/>
      <c r="CJ131" s="23"/>
      <c r="CK131" s="24"/>
      <c r="CL131" s="25"/>
      <c r="CU131" s="25"/>
      <c r="CY131" s="21"/>
      <c r="CZ131" s="22"/>
      <c r="DA131" s="23"/>
      <c r="DB131" s="24"/>
      <c r="DC131" s="25"/>
      <c r="DL131" s="25"/>
      <c r="DP131" s="21"/>
      <c r="DQ131" s="22"/>
      <c r="DR131" s="23"/>
      <c r="DS131" s="24"/>
      <c r="DT131" s="25"/>
      <c r="EC131" s="25"/>
      <c r="EG131" s="21"/>
      <c r="EH131" s="22"/>
      <c r="EI131" s="23"/>
      <c r="EJ131" s="24"/>
      <c r="EK131" s="25"/>
      <c r="ET131" s="25"/>
      <c r="EX131" s="21"/>
      <c r="EY131" s="22"/>
      <c r="EZ131" s="23"/>
      <c r="FA131" s="24"/>
      <c r="FB131" s="25"/>
      <c r="FK131" s="25"/>
      <c r="FO131" s="21"/>
      <c r="FP131" s="22"/>
      <c r="FQ131" s="23"/>
      <c r="FR131" s="24"/>
      <c r="FS131" s="25"/>
      <c r="GB131" s="25"/>
      <c r="GF131" s="21"/>
      <c r="GG131" s="22"/>
      <c r="GH131" s="23"/>
      <c r="GI131" s="24"/>
      <c r="GJ131" s="25"/>
      <c r="GS131" s="25"/>
      <c r="GW131" s="21"/>
      <c r="GX131" s="22"/>
      <c r="GY131" s="23"/>
      <c r="GZ131" s="24"/>
      <c r="HA131" s="25"/>
      <c r="HJ131" s="25"/>
      <c r="HN131" s="21"/>
      <c r="HO131" s="22"/>
      <c r="HP131" s="23"/>
      <c r="HQ131" s="24"/>
      <c r="HR131" s="25"/>
      <c r="IA131" s="25"/>
      <c r="IE131" s="21"/>
      <c r="IF131" s="22"/>
      <c r="IG131" s="23"/>
      <c r="IH131" s="24"/>
      <c r="II131" s="25"/>
      <c r="IR131" s="25"/>
      <c r="IV131" s="21"/>
      <c r="IW131" s="22"/>
      <c r="IX131" s="23"/>
      <c r="IY131" s="24"/>
      <c r="IZ131" s="25"/>
      <c r="JI131" s="25"/>
      <c r="JM131" s="21"/>
      <c r="JN131" s="22"/>
      <c r="JO131" s="23"/>
      <c r="JP131" s="24"/>
      <c r="JQ131" s="25"/>
      <c r="JZ131" s="25"/>
      <c r="KD131" s="21"/>
      <c r="KE131" s="22"/>
      <c r="KF131" s="23"/>
      <c r="KG131" s="24"/>
      <c r="KH131" s="25"/>
      <c r="KQ131" s="25"/>
      <c r="KU131" s="21"/>
      <c r="KV131" s="22"/>
      <c r="KW131" s="23"/>
      <c r="KX131" s="24"/>
      <c r="KY131" s="25"/>
      <c r="LH131" s="25"/>
      <c r="LL131" s="21"/>
      <c r="LM131" s="22"/>
      <c r="LN131" s="23"/>
      <c r="LO131" s="24"/>
      <c r="LP131" s="25"/>
      <c r="LY131" s="25"/>
      <c r="MC131" s="21"/>
      <c r="MD131" s="22"/>
      <c r="ME131" s="23"/>
      <c r="MF131" s="24"/>
      <c r="MG131" s="25"/>
      <c r="MP131" s="25"/>
      <c r="MT131" s="21"/>
      <c r="MU131" s="22"/>
      <c r="MV131" s="23"/>
      <c r="MW131" s="24"/>
      <c r="MX131" s="25"/>
      <c r="NG131" s="25"/>
      <c r="NK131" s="21"/>
      <c r="NL131" s="22"/>
      <c r="NM131" s="23"/>
      <c r="NN131" s="24"/>
      <c r="NO131" s="25"/>
      <c r="NX131" s="25"/>
      <c r="OB131" s="21"/>
      <c r="OC131" s="22"/>
      <c r="OD131" s="23"/>
      <c r="OE131" s="24"/>
      <c r="OF131" s="25"/>
      <c r="OO131" s="25"/>
      <c r="OS131" s="21"/>
      <c r="OT131" s="22"/>
      <c r="OU131" s="23"/>
      <c r="OV131" s="24"/>
      <c r="OW131" s="25"/>
      <c r="PF131" s="25"/>
      <c r="PJ131" s="21"/>
      <c r="PK131" s="22"/>
      <c r="PL131" s="23"/>
      <c r="PM131" s="24"/>
      <c r="PN131" s="25"/>
      <c r="PW131" s="25"/>
      <c r="QA131" s="21"/>
      <c r="QB131" s="22"/>
      <c r="QC131" s="23"/>
      <c r="QD131" s="24"/>
      <c r="QE131" s="25"/>
      <c r="QN131" s="25"/>
      <c r="QR131" s="21"/>
      <c r="QS131" s="22"/>
      <c r="QT131" s="23"/>
      <c r="QU131" s="24"/>
      <c r="QV131" s="25"/>
      <c r="RE131" s="25"/>
      <c r="RI131" s="21"/>
      <c r="RJ131" s="22"/>
      <c r="RK131" s="23"/>
      <c r="RL131" s="24"/>
      <c r="RM131" s="25"/>
      <c r="RV131" s="25"/>
      <c r="RZ131" s="21"/>
      <c r="SA131" s="22"/>
      <c r="SB131" s="23"/>
      <c r="SC131" s="24"/>
      <c r="SD131" s="25"/>
      <c r="SM131" s="25"/>
      <c r="SQ131" s="21"/>
      <c r="SR131" s="22"/>
      <c r="SS131" s="23"/>
      <c r="ST131" s="24"/>
      <c r="SU131" s="25"/>
      <c r="TD131" s="25"/>
      <c r="TH131" s="21"/>
      <c r="TI131" s="22"/>
      <c r="TJ131" s="23"/>
      <c r="TK131" s="24"/>
      <c r="TL131" s="25"/>
      <c r="TU131" s="25"/>
      <c r="TY131" s="21"/>
      <c r="TZ131" s="22"/>
      <c r="UA131" s="23"/>
      <c r="UB131" s="24"/>
      <c r="UC131" s="25"/>
      <c r="UL131" s="25"/>
      <c r="UP131" s="21"/>
      <c r="UQ131" s="22"/>
      <c r="UR131" s="23"/>
      <c r="US131" s="24"/>
      <c r="UT131" s="25"/>
      <c r="VC131" s="25"/>
      <c r="VG131" s="21"/>
      <c r="VH131" s="22"/>
      <c r="VI131" s="23"/>
      <c r="VJ131" s="24"/>
      <c r="VK131" s="25"/>
      <c r="VT131" s="25"/>
      <c r="VX131" s="21"/>
      <c r="VY131" s="22"/>
      <c r="VZ131" s="23"/>
      <c r="WA131" s="24"/>
      <c r="WB131" s="25"/>
      <c r="WK131" s="25"/>
      <c r="WO131" s="21"/>
      <c r="WP131" s="22"/>
      <c r="WQ131" s="23"/>
      <c r="WR131" s="24"/>
      <c r="WS131" s="25"/>
      <c r="XB131" s="25"/>
      <c r="XF131" s="21"/>
      <c r="XG131" s="22"/>
      <c r="XH131" s="23"/>
      <c r="XI131" s="24"/>
      <c r="XJ131" s="25"/>
      <c r="XS131" s="25"/>
      <c r="XW131" s="21"/>
      <c r="XX131" s="22"/>
      <c r="XY131" s="23"/>
      <c r="XZ131" s="24"/>
      <c r="YA131" s="25"/>
      <c r="YJ131" s="25"/>
      <c r="YN131" s="21"/>
      <c r="YO131" s="22"/>
      <c r="YP131" s="23"/>
      <c r="YQ131" s="24"/>
      <c r="YR131" s="25"/>
      <c r="ZA131" s="25"/>
      <c r="ZE131" s="21"/>
      <c r="ZF131" s="22"/>
      <c r="ZG131" s="23"/>
      <c r="ZH131" s="24"/>
      <c r="ZI131" s="25"/>
      <c r="ZR131" s="25"/>
      <c r="ZV131" s="21"/>
      <c r="ZW131" s="22"/>
      <c r="ZX131" s="23"/>
      <c r="ZY131" s="24"/>
      <c r="ZZ131" s="25"/>
      <c r="AAI131" s="25"/>
      <c r="AAM131" s="21"/>
      <c r="AAN131" s="22"/>
      <c r="AAO131" s="23"/>
      <c r="AAP131" s="24"/>
      <c r="AAQ131" s="25"/>
      <c r="AAZ131" s="25"/>
      <c r="ABD131" s="21"/>
      <c r="ABE131" s="22"/>
      <c r="ABF131" s="23"/>
      <c r="ABG131" s="24"/>
      <c r="ABH131" s="25"/>
      <c r="ABQ131" s="25"/>
      <c r="ABU131" s="21"/>
      <c r="ABV131" s="22"/>
      <c r="ABW131" s="23"/>
      <c r="ABX131" s="24"/>
      <c r="ABY131" s="25"/>
      <c r="ACH131" s="25"/>
      <c r="ACL131" s="21"/>
      <c r="ACM131" s="22"/>
      <c r="ACN131" s="23"/>
      <c r="ACO131" s="24"/>
      <c r="ACP131" s="25"/>
      <c r="ACY131" s="25"/>
      <c r="ADC131" s="21"/>
      <c r="ADD131" s="22"/>
      <c r="ADE131" s="23"/>
      <c r="ADF131" s="24"/>
      <c r="ADG131" s="25"/>
      <c r="ADP131" s="25"/>
      <c r="ADT131" s="21"/>
      <c r="ADU131" s="22"/>
      <c r="ADV131" s="23"/>
      <c r="ADW131" s="24"/>
      <c r="ADX131" s="25"/>
      <c r="AEG131" s="25"/>
      <c r="AEK131" s="21"/>
      <c r="AEL131" s="22"/>
      <c r="AEM131" s="23"/>
      <c r="AEN131" s="24"/>
      <c r="AEO131" s="25"/>
      <c r="AEX131" s="25"/>
      <c r="AFB131" s="21"/>
      <c r="AFC131" s="22"/>
      <c r="AFD131" s="23"/>
      <c r="AFE131" s="24"/>
      <c r="AFF131" s="25"/>
      <c r="AFO131" s="25"/>
      <c r="AFS131" s="21"/>
      <c r="AFT131" s="22"/>
      <c r="AFU131" s="23"/>
      <c r="AFV131" s="24"/>
      <c r="AFW131" s="25"/>
      <c r="AGF131" s="25"/>
      <c r="AGJ131" s="21"/>
      <c r="AGK131" s="22"/>
      <c r="AGL131" s="23"/>
      <c r="AGM131" s="24"/>
      <c r="AGN131" s="25"/>
      <c r="AGW131" s="25"/>
      <c r="AHA131" s="21"/>
      <c r="AHB131" s="22"/>
      <c r="AHC131" s="23"/>
      <c r="AHD131" s="24"/>
      <c r="AHE131" s="25"/>
      <c r="AHN131" s="25"/>
      <c r="AHR131" s="21"/>
      <c r="AHS131" s="22"/>
      <c r="AHT131" s="23"/>
      <c r="AHU131" s="24"/>
      <c r="AHV131" s="25"/>
      <c r="AIE131" s="25"/>
      <c r="AII131" s="21"/>
      <c r="AIJ131" s="22"/>
      <c r="AIK131" s="23"/>
      <c r="AIL131" s="24"/>
      <c r="AIM131" s="25"/>
      <c r="AIV131" s="25"/>
      <c r="AIZ131" s="21"/>
      <c r="AJA131" s="22"/>
      <c r="AJB131" s="23"/>
      <c r="AJC131" s="24"/>
      <c r="AJD131" s="25"/>
      <c r="AJM131" s="25"/>
      <c r="AJQ131" s="21"/>
      <c r="AJR131" s="22"/>
      <c r="AJS131" s="23"/>
      <c r="AJT131" s="24"/>
      <c r="AJU131" s="25"/>
      <c r="AKD131" s="25"/>
      <c r="AKH131" s="21"/>
      <c r="AKI131" s="22"/>
      <c r="AKJ131" s="23"/>
      <c r="AKK131" s="24"/>
      <c r="AKL131" s="25"/>
      <c r="AKU131" s="25"/>
      <c r="AKY131" s="21"/>
      <c r="AKZ131" s="22"/>
      <c r="ALA131" s="23"/>
      <c r="ALB131" s="24"/>
      <c r="ALC131" s="25"/>
      <c r="ALL131" s="25"/>
      <c r="ALP131" s="21"/>
      <c r="ALQ131" s="22"/>
      <c r="ALR131" s="23"/>
      <c r="ALS131" s="24"/>
      <c r="ALT131" s="25"/>
      <c r="AMC131" s="25"/>
      <c r="AMG131" s="21"/>
      <c r="AMH131" s="22"/>
      <c r="AMI131" s="23"/>
      <c r="AMJ131" s="24"/>
    </row>
    <row r="132" s="26" customFormat="true" ht="15" hidden="false" customHeight="false" outlineLevel="0" collapsed="false">
      <c r="A132" s="16" t="n">
        <v>130</v>
      </c>
      <c r="B132" s="17" t="s">
        <v>62</v>
      </c>
      <c r="C132" s="18" t="n">
        <v>43472</v>
      </c>
      <c r="D132" s="19" t="n">
        <f aca="false">E132/$E$214</f>
        <v>40.0422588675782</v>
      </c>
      <c r="E132" s="20" t="n">
        <v>26266</v>
      </c>
      <c r="F132" s="20" t="n">
        <v>26266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  <c r="S132" s="22"/>
      <c r="T132" s="23"/>
      <c r="U132" s="24"/>
      <c r="V132" s="25"/>
      <c r="AE132" s="25"/>
      <c r="AI132" s="21"/>
      <c r="AJ132" s="22"/>
      <c r="AK132" s="23"/>
      <c r="AL132" s="24"/>
      <c r="AM132" s="25"/>
      <c r="AV132" s="25"/>
      <c r="AZ132" s="21"/>
      <c r="BA132" s="22"/>
      <c r="BB132" s="23"/>
      <c r="BC132" s="24"/>
      <c r="BD132" s="25"/>
      <c r="BM132" s="25"/>
      <c r="BQ132" s="21"/>
      <c r="BR132" s="22"/>
      <c r="BS132" s="23"/>
      <c r="BT132" s="24"/>
      <c r="BU132" s="25"/>
      <c r="CD132" s="25"/>
      <c r="CH132" s="21"/>
      <c r="CI132" s="22"/>
      <c r="CJ132" s="23"/>
      <c r="CK132" s="24"/>
      <c r="CL132" s="25"/>
      <c r="CU132" s="25"/>
      <c r="CY132" s="21"/>
      <c r="CZ132" s="22"/>
      <c r="DA132" s="23"/>
      <c r="DB132" s="24"/>
      <c r="DC132" s="25"/>
      <c r="DL132" s="25"/>
      <c r="DP132" s="21"/>
      <c r="DQ132" s="22"/>
      <c r="DR132" s="23"/>
      <c r="DS132" s="24"/>
      <c r="DT132" s="25"/>
      <c r="EC132" s="25"/>
      <c r="EG132" s="21"/>
      <c r="EH132" s="22"/>
      <c r="EI132" s="23"/>
      <c r="EJ132" s="24"/>
      <c r="EK132" s="25"/>
      <c r="ET132" s="25"/>
      <c r="EX132" s="21"/>
      <c r="EY132" s="22"/>
      <c r="EZ132" s="23"/>
      <c r="FA132" s="24"/>
      <c r="FB132" s="25"/>
      <c r="FK132" s="25"/>
      <c r="FO132" s="21"/>
      <c r="FP132" s="22"/>
      <c r="FQ132" s="23"/>
      <c r="FR132" s="24"/>
      <c r="FS132" s="25"/>
      <c r="GB132" s="25"/>
      <c r="GF132" s="21"/>
      <c r="GG132" s="22"/>
      <c r="GH132" s="23"/>
      <c r="GI132" s="24"/>
      <c r="GJ132" s="25"/>
      <c r="GS132" s="25"/>
      <c r="GW132" s="21"/>
      <c r="GX132" s="22"/>
      <c r="GY132" s="23"/>
      <c r="GZ132" s="24"/>
      <c r="HA132" s="25"/>
      <c r="HJ132" s="25"/>
      <c r="HN132" s="21"/>
      <c r="HO132" s="22"/>
      <c r="HP132" s="23"/>
      <c r="HQ132" s="24"/>
      <c r="HR132" s="25"/>
      <c r="IA132" s="25"/>
      <c r="IE132" s="21"/>
      <c r="IF132" s="22"/>
      <c r="IG132" s="23"/>
      <c r="IH132" s="24"/>
      <c r="II132" s="25"/>
      <c r="IR132" s="25"/>
      <c r="IV132" s="21"/>
      <c r="IW132" s="22"/>
      <c r="IX132" s="23"/>
      <c r="IY132" s="24"/>
      <c r="IZ132" s="25"/>
      <c r="JI132" s="25"/>
      <c r="JM132" s="21"/>
      <c r="JN132" s="22"/>
      <c r="JO132" s="23"/>
      <c r="JP132" s="24"/>
      <c r="JQ132" s="25"/>
      <c r="JZ132" s="25"/>
      <c r="KD132" s="21"/>
      <c r="KE132" s="22"/>
      <c r="KF132" s="23"/>
      <c r="KG132" s="24"/>
      <c r="KH132" s="25"/>
      <c r="KQ132" s="25"/>
      <c r="KU132" s="21"/>
      <c r="KV132" s="22"/>
      <c r="KW132" s="23"/>
      <c r="KX132" s="24"/>
      <c r="KY132" s="25"/>
      <c r="LH132" s="25"/>
      <c r="LL132" s="21"/>
      <c r="LM132" s="22"/>
      <c r="LN132" s="23"/>
      <c r="LO132" s="24"/>
      <c r="LP132" s="25"/>
      <c r="LY132" s="25"/>
      <c r="MC132" s="21"/>
      <c r="MD132" s="22"/>
      <c r="ME132" s="23"/>
      <c r="MF132" s="24"/>
      <c r="MG132" s="25"/>
      <c r="MP132" s="25"/>
      <c r="MT132" s="21"/>
      <c r="MU132" s="22"/>
      <c r="MV132" s="23"/>
      <c r="MW132" s="24"/>
      <c r="MX132" s="25"/>
      <c r="NG132" s="25"/>
      <c r="NK132" s="21"/>
      <c r="NL132" s="22"/>
      <c r="NM132" s="23"/>
      <c r="NN132" s="24"/>
      <c r="NO132" s="25"/>
      <c r="NX132" s="25"/>
      <c r="OB132" s="21"/>
      <c r="OC132" s="22"/>
      <c r="OD132" s="23"/>
      <c r="OE132" s="24"/>
      <c r="OF132" s="25"/>
      <c r="OO132" s="25"/>
      <c r="OS132" s="21"/>
      <c r="OT132" s="22"/>
      <c r="OU132" s="23"/>
      <c r="OV132" s="24"/>
      <c r="OW132" s="25"/>
      <c r="PF132" s="25"/>
      <c r="PJ132" s="21"/>
      <c r="PK132" s="22"/>
      <c r="PL132" s="23"/>
      <c r="PM132" s="24"/>
      <c r="PN132" s="25"/>
      <c r="PW132" s="25"/>
      <c r="QA132" s="21"/>
      <c r="QB132" s="22"/>
      <c r="QC132" s="23"/>
      <c r="QD132" s="24"/>
      <c r="QE132" s="25"/>
      <c r="QN132" s="25"/>
      <c r="QR132" s="21"/>
      <c r="QS132" s="22"/>
      <c r="QT132" s="23"/>
      <c r="QU132" s="24"/>
      <c r="QV132" s="25"/>
      <c r="RE132" s="25"/>
      <c r="RI132" s="21"/>
      <c r="RJ132" s="22"/>
      <c r="RK132" s="23"/>
      <c r="RL132" s="24"/>
      <c r="RM132" s="25"/>
      <c r="RV132" s="25"/>
      <c r="RZ132" s="21"/>
      <c r="SA132" s="22"/>
      <c r="SB132" s="23"/>
      <c r="SC132" s="24"/>
      <c r="SD132" s="25"/>
      <c r="SM132" s="25"/>
      <c r="SQ132" s="21"/>
      <c r="SR132" s="22"/>
      <c r="SS132" s="23"/>
      <c r="ST132" s="24"/>
      <c r="SU132" s="25"/>
      <c r="TD132" s="25"/>
      <c r="TH132" s="21"/>
      <c r="TI132" s="22"/>
      <c r="TJ132" s="23"/>
      <c r="TK132" s="24"/>
      <c r="TL132" s="25"/>
      <c r="TU132" s="25"/>
      <c r="TY132" s="21"/>
      <c r="TZ132" s="22"/>
      <c r="UA132" s="23"/>
      <c r="UB132" s="24"/>
      <c r="UC132" s="25"/>
      <c r="UL132" s="25"/>
      <c r="UP132" s="21"/>
      <c r="UQ132" s="22"/>
      <c r="UR132" s="23"/>
      <c r="US132" s="24"/>
      <c r="UT132" s="25"/>
      <c r="VC132" s="25"/>
      <c r="VG132" s="21"/>
      <c r="VH132" s="22"/>
      <c r="VI132" s="23"/>
      <c r="VJ132" s="24"/>
      <c r="VK132" s="25"/>
      <c r="VT132" s="25"/>
      <c r="VX132" s="21"/>
      <c r="VY132" s="22"/>
      <c r="VZ132" s="23"/>
      <c r="WA132" s="24"/>
      <c r="WB132" s="25"/>
      <c r="WK132" s="25"/>
      <c r="WO132" s="21"/>
      <c r="WP132" s="22"/>
      <c r="WQ132" s="23"/>
      <c r="WR132" s="24"/>
      <c r="WS132" s="25"/>
      <c r="XB132" s="25"/>
      <c r="XF132" s="21"/>
      <c r="XG132" s="22"/>
      <c r="XH132" s="23"/>
      <c r="XI132" s="24"/>
      <c r="XJ132" s="25"/>
      <c r="XS132" s="25"/>
      <c r="XW132" s="21"/>
      <c r="XX132" s="22"/>
      <c r="XY132" s="23"/>
      <c r="XZ132" s="24"/>
      <c r="YA132" s="25"/>
      <c r="YJ132" s="25"/>
      <c r="YN132" s="21"/>
      <c r="YO132" s="22"/>
      <c r="YP132" s="23"/>
      <c r="YQ132" s="24"/>
      <c r="YR132" s="25"/>
      <c r="ZA132" s="25"/>
      <c r="ZE132" s="21"/>
      <c r="ZF132" s="22"/>
      <c r="ZG132" s="23"/>
      <c r="ZH132" s="24"/>
      <c r="ZI132" s="25"/>
      <c r="ZR132" s="25"/>
      <c r="ZV132" s="21"/>
      <c r="ZW132" s="22"/>
      <c r="ZX132" s="23"/>
      <c r="ZY132" s="24"/>
      <c r="ZZ132" s="25"/>
      <c r="AAI132" s="25"/>
      <c r="AAM132" s="21"/>
      <c r="AAN132" s="22"/>
      <c r="AAO132" s="23"/>
      <c r="AAP132" s="24"/>
      <c r="AAQ132" s="25"/>
      <c r="AAZ132" s="25"/>
      <c r="ABD132" s="21"/>
      <c r="ABE132" s="22"/>
      <c r="ABF132" s="23"/>
      <c r="ABG132" s="24"/>
      <c r="ABH132" s="25"/>
      <c r="ABQ132" s="25"/>
      <c r="ABU132" s="21"/>
      <c r="ABV132" s="22"/>
      <c r="ABW132" s="23"/>
      <c r="ABX132" s="24"/>
      <c r="ABY132" s="25"/>
      <c r="ACH132" s="25"/>
      <c r="ACL132" s="21"/>
      <c r="ACM132" s="22"/>
      <c r="ACN132" s="23"/>
      <c r="ACO132" s="24"/>
      <c r="ACP132" s="25"/>
      <c r="ACY132" s="25"/>
      <c r="ADC132" s="21"/>
      <c r="ADD132" s="22"/>
      <c r="ADE132" s="23"/>
      <c r="ADF132" s="24"/>
      <c r="ADG132" s="25"/>
      <c r="ADP132" s="25"/>
      <c r="ADT132" s="21"/>
      <c r="ADU132" s="22"/>
      <c r="ADV132" s="23"/>
      <c r="ADW132" s="24"/>
      <c r="ADX132" s="25"/>
      <c r="AEG132" s="25"/>
      <c r="AEK132" s="21"/>
      <c r="AEL132" s="22"/>
      <c r="AEM132" s="23"/>
      <c r="AEN132" s="24"/>
      <c r="AEO132" s="25"/>
      <c r="AEX132" s="25"/>
      <c r="AFB132" s="21"/>
      <c r="AFC132" s="22"/>
      <c r="AFD132" s="23"/>
      <c r="AFE132" s="24"/>
      <c r="AFF132" s="25"/>
      <c r="AFO132" s="25"/>
      <c r="AFS132" s="21"/>
      <c r="AFT132" s="22"/>
      <c r="AFU132" s="23"/>
      <c r="AFV132" s="24"/>
      <c r="AFW132" s="25"/>
      <c r="AGF132" s="25"/>
      <c r="AGJ132" s="21"/>
      <c r="AGK132" s="22"/>
      <c r="AGL132" s="23"/>
      <c r="AGM132" s="24"/>
      <c r="AGN132" s="25"/>
      <c r="AGW132" s="25"/>
      <c r="AHA132" s="21"/>
      <c r="AHB132" s="22"/>
      <c r="AHC132" s="23"/>
      <c r="AHD132" s="24"/>
      <c r="AHE132" s="25"/>
      <c r="AHN132" s="25"/>
      <c r="AHR132" s="21"/>
      <c r="AHS132" s="22"/>
      <c r="AHT132" s="23"/>
      <c r="AHU132" s="24"/>
      <c r="AHV132" s="25"/>
      <c r="AIE132" s="25"/>
      <c r="AII132" s="21"/>
      <c r="AIJ132" s="22"/>
      <c r="AIK132" s="23"/>
      <c r="AIL132" s="24"/>
      <c r="AIM132" s="25"/>
      <c r="AIV132" s="25"/>
      <c r="AIZ132" s="21"/>
      <c r="AJA132" s="22"/>
      <c r="AJB132" s="23"/>
      <c r="AJC132" s="24"/>
      <c r="AJD132" s="25"/>
      <c r="AJM132" s="25"/>
      <c r="AJQ132" s="21"/>
      <c r="AJR132" s="22"/>
      <c r="AJS132" s="23"/>
      <c r="AJT132" s="24"/>
      <c r="AJU132" s="25"/>
      <c r="AKD132" s="25"/>
      <c r="AKH132" s="21"/>
      <c r="AKI132" s="22"/>
      <c r="AKJ132" s="23"/>
      <c r="AKK132" s="24"/>
      <c r="AKL132" s="25"/>
      <c r="AKU132" s="25"/>
      <c r="AKY132" s="21"/>
      <c r="AKZ132" s="22"/>
      <c r="ALA132" s="23"/>
      <c r="ALB132" s="24"/>
      <c r="ALC132" s="25"/>
      <c r="ALL132" s="25"/>
      <c r="ALP132" s="21"/>
      <c r="ALQ132" s="22"/>
      <c r="ALR132" s="23"/>
      <c r="ALS132" s="24"/>
      <c r="ALT132" s="25"/>
      <c r="AMC132" s="25"/>
      <c r="AMG132" s="21"/>
      <c r="AMH132" s="22"/>
      <c r="AMI132" s="23"/>
      <c r="AMJ132" s="24"/>
    </row>
    <row r="133" s="26" customFormat="true" ht="15" hidden="false" customHeight="false" outlineLevel="0" collapsed="false">
      <c r="A133" s="16" t="n">
        <v>131</v>
      </c>
      <c r="B133" s="17" t="s">
        <v>63</v>
      </c>
      <c r="C133" s="18" t="n">
        <v>43480</v>
      </c>
      <c r="D133" s="19" t="n">
        <f aca="false">E133/$E$214</f>
        <v>30.4898034474821</v>
      </c>
      <c r="E133" s="20" t="n">
        <v>20000</v>
      </c>
      <c r="F133" s="20" t="n">
        <v>20000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  <c r="S133" s="22"/>
      <c r="T133" s="23"/>
      <c r="U133" s="24"/>
      <c r="V133" s="25"/>
      <c r="AE133" s="25"/>
      <c r="AI133" s="21"/>
      <c r="AJ133" s="22"/>
      <c r="AK133" s="23"/>
      <c r="AL133" s="24"/>
      <c r="AM133" s="25"/>
      <c r="AV133" s="25"/>
      <c r="AZ133" s="21"/>
      <c r="BA133" s="22"/>
      <c r="BB133" s="23"/>
      <c r="BC133" s="24"/>
      <c r="BD133" s="25"/>
      <c r="BM133" s="25"/>
      <c r="BQ133" s="21"/>
      <c r="BR133" s="22"/>
      <c r="BS133" s="23"/>
      <c r="BT133" s="24"/>
      <c r="BU133" s="25"/>
      <c r="CD133" s="25"/>
      <c r="CH133" s="21"/>
      <c r="CI133" s="22"/>
      <c r="CJ133" s="23"/>
      <c r="CK133" s="24"/>
      <c r="CL133" s="25"/>
      <c r="CU133" s="25"/>
      <c r="CY133" s="21"/>
      <c r="CZ133" s="22"/>
      <c r="DA133" s="23"/>
      <c r="DB133" s="24"/>
      <c r="DC133" s="25"/>
      <c r="DL133" s="25"/>
      <c r="DP133" s="21"/>
      <c r="DQ133" s="22"/>
      <c r="DR133" s="23"/>
      <c r="DS133" s="24"/>
      <c r="DT133" s="25"/>
      <c r="EC133" s="25"/>
      <c r="EG133" s="21"/>
      <c r="EH133" s="22"/>
      <c r="EI133" s="23"/>
      <c r="EJ133" s="24"/>
      <c r="EK133" s="25"/>
      <c r="ET133" s="25"/>
      <c r="EX133" s="21"/>
      <c r="EY133" s="22"/>
      <c r="EZ133" s="23"/>
      <c r="FA133" s="24"/>
      <c r="FB133" s="25"/>
      <c r="FK133" s="25"/>
      <c r="FO133" s="21"/>
      <c r="FP133" s="22"/>
      <c r="FQ133" s="23"/>
      <c r="FR133" s="24"/>
      <c r="FS133" s="25"/>
      <c r="GB133" s="25"/>
      <c r="GF133" s="21"/>
      <c r="GG133" s="22"/>
      <c r="GH133" s="23"/>
      <c r="GI133" s="24"/>
      <c r="GJ133" s="25"/>
      <c r="GS133" s="25"/>
      <c r="GW133" s="21"/>
      <c r="GX133" s="22"/>
      <c r="GY133" s="23"/>
      <c r="GZ133" s="24"/>
      <c r="HA133" s="25"/>
      <c r="HJ133" s="25"/>
      <c r="HN133" s="21"/>
      <c r="HO133" s="22"/>
      <c r="HP133" s="23"/>
      <c r="HQ133" s="24"/>
      <c r="HR133" s="25"/>
      <c r="IA133" s="25"/>
      <c r="IE133" s="21"/>
      <c r="IF133" s="22"/>
      <c r="IG133" s="23"/>
      <c r="IH133" s="24"/>
      <c r="II133" s="25"/>
      <c r="IR133" s="25"/>
      <c r="IV133" s="21"/>
      <c r="IW133" s="22"/>
      <c r="IX133" s="23"/>
      <c r="IY133" s="24"/>
      <c r="IZ133" s="25"/>
      <c r="JI133" s="25"/>
      <c r="JM133" s="21"/>
      <c r="JN133" s="22"/>
      <c r="JO133" s="23"/>
      <c r="JP133" s="24"/>
      <c r="JQ133" s="25"/>
      <c r="JZ133" s="25"/>
      <c r="KD133" s="21"/>
      <c r="KE133" s="22"/>
      <c r="KF133" s="23"/>
      <c r="KG133" s="24"/>
      <c r="KH133" s="25"/>
      <c r="KQ133" s="25"/>
      <c r="KU133" s="21"/>
      <c r="KV133" s="22"/>
      <c r="KW133" s="23"/>
      <c r="KX133" s="24"/>
      <c r="KY133" s="25"/>
      <c r="LH133" s="25"/>
      <c r="LL133" s="21"/>
      <c r="LM133" s="22"/>
      <c r="LN133" s="23"/>
      <c r="LO133" s="24"/>
      <c r="LP133" s="25"/>
      <c r="LY133" s="25"/>
      <c r="MC133" s="21"/>
      <c r="MD133" s="22"/>
      <c r="ME133" s="23"/>
      <c r="MF133" s="24"/>
      <c r="MG133" s="25"/>
      <c r="MP133" s="25"/>
      <c r="MT133" s="21"/>
      <c r="MU133" s="22"/>
      <c r="MV133" s="23"/>
      <c r="MW133" s="24"/>
      <c r="MX133" s="25"/>
      <c r="NG133" s="25"/>
      <c r="NK133" s="21"/>
      <c r="NL133" s="22"/>
      <c r="NM133" s="23"/>
      <c r="NN133" s="24"/>
      <c r="NO133" s="25"/>
      <c r="NX133" s="25"/>
      <c r="OB133" s="21"/>
      <c r="OC133" s="22"/>
      <c r="OD133" s="23"/>
      <c r="OE133" s="24"/>
      <c r="OF133" s="25"/>
      <c r="OO133" s="25"/>
      <c r="OS133" s="21"/>
      <c r="OT133" s="22"/>
      <c r="OU133" s="23"/>
      <c r="OV133" s="24"/>
      <c r="OW133" s="25"/>
      <c r="PF133" s="25"/>
      <c r="PJ133" s="21"/>
      <c r="PK133" s="22"/>
      <c r="PL133" s="23"/>
      <c r="PM133" s="24"/>
      <c r="PN133" s="25"/>
      <c r="PW133" s="25"/>
      <c r="QA133" s="21"/>
      <c r="QB133" s="22"/>
      <c r="QC133" s="23"/>
      <c r="QD133" s="24"/>
      <c r="QE133" s="25"/>
      <c r="QN133" s="25"/>
      <c r="QR133" s="21"/>
      <c r="QS133" s="22"/>
      <c r="QT133" s="23"/>
      <c r="QU133" s="24"/>
      <c r="QV133" s="25"/>
      <c r="RE133" s="25"/>
      <c r="RI133" s="21"/>
      <c r="RJ133" s="22"/>
      <c r="RK133" s="23"/>
      <c r="RL133" s="24"/>
      <c r="RM133" s="25"/>
      <c r="RV133" s="25"/>
      <c r="RZ133" s="21"/>
      <c r="SA133" s="22"/>
      <c r="SB133" s="23"/>
      <c r="SC133" s="24"/>
      <c r="SD133" s="25"/>
      <c r="SM133" s="25"/>
      <c r="SQ133" s="21"/>
      <c r="SR133" s="22"/>
      <c r="SS133" s="23"/>
      <c r="ST133" s="24"/>
      <c r="SU133" s="25"/>
      <c r="TD133" s="25"/>
      <c r="TH133" s="21"/>
      <c r="TI133" s="22"/>
      <c r="TJ133" s="23"/>
      <c r="TK133" s="24"/>
      <c r="TL133" s="25"/>
      <c r="TU133" s="25"/>
      <c r="TY133" s="21"/>
      <c r="TZ133" s="22"/>
      <c r="UA133" s="23"/>
      <c r="UB133" s="24"/>
      <c r="UC133" s="25"/>
      <c r="UL133" s="25"/>
      <c r="UP133" s="21"/>
      <c r="UQ133" s="22"/>
      <c r="UR133" s="23"/>
      <c r="US133" s="24"/>
      <c r="UT133" s="25"/>
      <c r="VC133" s="25"/>
      <c r="VG133" s="21"/>
      <c r="VH133" s="22"/>
      <c r="VI133" s="23"/>
      <c r="VJ133" s="24"/>
      <c r="VK133" s="25"/>
      <c r="VT133" s="25"/>
      <c r="VX133" s="21"/>
      <c r="VY133" s="22"/>
      <c r="VZ133" s="23"/>
      <c r="WA133" s="24"/>
      <c r="WB133" s="25"/>
      <c r="WK133" s="25"/>
      <c r="WO133" s="21"/>
      <c r="WP133" s="22"/>
      <c r="WQ133" s="23"/>
      <c r="WR133" s="24"/>
      <c r="WS133" s="25"/>
      <c r="XB133" s="25"/>
      <c r="XF133" s="21"/>
      <c r="XG133" s="22"/>
      <c r="XH133" s="23"/>
      <c r="XI133" s="24"/>
      <c r="XJ133" s="25"/>
      <c r="XS133" s="25"/>
      <c r="XW133" s="21"/>
      <c r="XX133" s="22"/>
      <c r="XY133" s="23"/>
      <c r="XZ133" s="24"/>
      <c r="YA133" s="25"/>
      <c r="YJ133" s="25"/>
      <c r="YN133" s="21"/>
      <c r="YO133" s="22"/>
      <c r="YP133" s="23"/>
      <c r="YQ133" s="24"/>
      <c r="YR133" s="25"/>
      <c r="ZA133" s="25"/>
      <c r="ZE133" s="21"/>
      <c r="ZF133" s="22"/>
      <c r="ZG133" s="23"/>
      <c r="ZH133" s="24"/>
      <c r="ZI133" s="25"/>
      <c r="ZR133" s="25"/>
      <c r="ZV133" s="21"/>
      <c r="ZW133" s="22"/>
      <c r="ZX133" s="23"/>
      <c r="ZY133" s="24"/>
      <c r="ZZ133" s="25"/>
      <c r="AAI133" s="25"/>
      <c r="AAM133" s="21"/>
      <c r="AAN133" s="22"/>
      <c r="AAO133" s="23"/>
      <c r="AAP133" s="24"/>
      <c r="AAQ133" s="25"/>
      <c r="AAZ133" s="25"/>
      <c r="ABD133" s="21"/>
      <c r="ABE133" s="22"/>
      <c r="ABF133" s="23"/>
      <c r="ABG133" s="24"/>
      <c r="ABH133" s="25"/>
      <c r="ABQ133" s="25"/>
      <c r="ABU133" s="21"/>
      <c r="ABV133" s="22"/>
      <c r="ABW133" s="23"/>
      <c r="ABX133" s="24"/>
      <c r="ABY133" s="25"/>
      <c r="ACH133" s="25"/>
      <c r="ACL133" s="21"/>
      <c r="ACM133" s="22"/>
      <c r="ACN133" s="23"/>
      <c r="ACO133" s="24"/>
      <c r="ACP133" s="25"/>
      <c r="ACY133" s="25"/>
      <c r="ADC133" s="21"/>
      <c r="ADD133" s="22"/>
      <c r="ADE133" s="23"/>
      <c r="ADF133" s="24"/>
      <c r="ADG133" s="25"/>
      <c r="ADP133" s="25"/>
      <c r="ADT133" s="21"/>
      <c r="ADU133" s="22"/>
      <c r="ADV133" s="23"/>
      <c r="ADW133" s="24"/>
      <c r="ADX133" s="25"/>
      <c r="AEG133" s="25"/>
      <c r="AEK133" s="21"/>
      <c r="AEL133" s="22"/>
      <c r="AEM133" s="23"/>
      <c r="AEN133" s="24"/>
      <c r="AEO133" s="25"/>
      <c r="AEX133" s="25"/>
      <c r="AFB133" s="21"/>
      <c r="AFC133" s="22"/>
      <c r="AFD133" s="23"/>
      <c r="AFE133" s="24"/>
      <c r="AFF133" s="25"/>
      <c r="AFO133" s="25"/>
      <c r="AFS133" s="21"/>
      <c r="AFT133" s="22"/>
      <c r="AFU133" s="23"/>
      <c r="AFV133" s="24"/>
      <c r="AFW133" s="25"/>
      <c r="AGF133" s="25"/>
      <c r="AGJ133" s="21"/>
      <c r="AGK133" s="22"/>
      <c r="AGL133" s="23"/>
      <c r="AGM133" s="24"/>
      <c r="AGN133" s="25"/>
      <c r="AGW133" s="25"/>
      <c r="AHA133" s="21"/>
      <c r="AHB133" s="22"/>
      <c r="AHC133" s="23"/>
      <c r="AHD133" s="24"/>
      <c r="AHE133" s="25"/>
      <c r="AHN133" s="25"/>
      <c r="AHR133" s="21"/>
      <c r="AHS133" s="22"/>
      <c r="AHT133" s="23"/>
      <c r="AHU133" s="24"/>
      <c r="AHV133" s="25"/>
      <c r="AIE133" s="25"/>
      <c r="AII133" s="21"/>
      <c r="AIJ133" s="22"/>
      <c r="AIK133" s="23"/>
      <c r="AIL133" s="24"/>
      <c r="AIM133" s="25"/>
      <c r="AIV133" s="25"/>
      <c r="AIZ133" s="21"/>
      <c r="AJA133" s="22"/>
      <c r="AJB133" s="23"/>
      <c r="AJC133" s="24"/>
      <c r="AJD133" s="25"/>
      <c r="AJM133" s="25"/>
      <c r="AJQ133" s="21"/>
      <c r="AJR133" s="22"/>
      <c r="AJS133" s="23"/>
      <c r="AJT133" s="24"/>
      <c r="AJU133" s="25"/>
      <c r="AKD133" s="25"/>
      <c r="AKH133" s="21"/>
      <c r="AKI133" s="22"/>
      <c r="AKJ133" s="23"/>
      <c r="AKK133" s="24"/>
      <c r="AKL133" s="25"/>
      <c r="AKU133" s="25"/>
      <c r="AKY133" s="21"/>
      <c r="AKZ133" s="22"/>
      <c r="ALA133" s="23"/>
      <c r="ALB133" s="24"/>
      <c r="ALC133" s="25"/>
      <c r="ALL133" s="25"/>
      <c r="ALP133" s="21"/>
      <c r="ALQ133" s="22"/>
      <c r="ALR133" s="23"/>
      <c r="ALS133" s="24"/>
      <c r="ALT133" s="25"/>
      <c r="AMC133" s="25"/>
      <c r="AMG133" s="21"/>
      <c r="AMH133" s="22"/>
      <c r="AMI133" s="23"/>
      <c r="AMJ133" s="24"/>
    </row>
    <row r="134" s="26" customFormat="true" ht="15" hidden="false" customHeight="false" outlineLevel="0" collapsed="false">
      <c r="A134" s="16" t="n">
        <v>132</v>
      </c>
      <c r="B134" s="17" t="s">
        <v>8</v>
      </c>
      <c r="C134" s="18" t="n">
        <v>43496</v>
      </c>
      <c r="D134" s="19" t="n">
        <f aca="false">E134/$E$214</f>
        <v>152.44901723741</v>
      </c>
      <c r="E134" s="20" t="n">
        <v>100000</v>
      </c>
      <c r="F134" s="20"/>
      <c r="G134" s="20" t="n">
        <v>100000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1"/>
      <c r="S134" s="22"/>
      <c r="T134" s="23"/>
      <c r="U134" s="24"/>
      <c r="V134" s="25"/>
      <c r="AE134" s="25"/>
      <c r="AI134" s="21"/>
      <c r="AJ134" s="22"/>
      <c r="AK134" s="23"/>
      <c r="AL134" s="24"/>
      <c r="AM134" s="25"/>
      <c r="AV134" s="25"/>
      <c r="AZ134" s="21"/>
      <c r="BA134" s="22"/>
      <c r="BB134" s="23"/>
      <c r="BC134" s="24"/>
      <c r="BD134" s="25"/>
      <c r="BM134" s="25"/>
      <c r="BQ134" s="21"/>
      <c r="BR134" s="22"/>
      <c r="BS134" s="23"/>
      <c r="BT134" s="24"/>
      <c r="BU134" s="25"/>
      <c r="CD134" s="25"/>
      <c r="CH134" s="21"/>
      <c r="CI134" s="22"/>
      <c r="CJ134" s="23"/>
      <c r="CK134" s="24"/>
      <c r="CL134" s="25"/>
      <c r="CU134" s="25"/>
      <c r="CY134" s="21"/>
      <c r="CZ134" s="22"/>
      <c r="DA134" s="23"/>
      <c r="DB134" s="24"/>
      <c r="DC134" s="25"/>
      <c r="DL134" s="25"/>
      <c r="DP134" s="21"/>
      <c r="DQ134" s="22"/>
      <c r="DR134" s="23"/>
      <c r="DS134" s="24"/>
      <c r="DT134" s="25"/>
      <c r="EC134" s="25"/>
      <c r="EG134" s="21"/>
      <c r="EH134" s="22"/>
      <c r="EI134" s="23"/>
      <c r="EJ134" s="24"/>
      <c r="EK134" s="25"/>
      <c r="ET134" s="25"/>
      <c r="EX134" s="21"/>
      <c r="EY134" s="22"/>
      <c r="EZ134" s="23"/>
      <c r="FA134" s="24"/>
      <c r="FB134" s="25"/>
      <c r="FK134" s="25"/>
      <c r="FO134" s="21"/>
      <c r="FP134" s="22"/>
      <c r="FQ134" s="23"/>
      <c r="FR134" s="24"/>
      <c r="FS134" s="25"/>
      <c r="GB134" s="25"/>
      <c r="GF134" s="21"/>
      <c r="GG134" s="22"/>
      <c r="GH134" s="23"/>
      <c r="GI134" s="24"/>
      <c r="GJ134" s="25"/>
      <c r="GS134" s="25"/>
      <c r="GW134" s="21"/>
      <c r="GX134" s="22"/>
      <c r="GY134" s="23"/>
      <c r="GZ134" s="24"/>
      <c r="HA134" s="25"/>
      <c r="HJ134" s="25"/>
      <c r="HN134" s="21"/>
      <c r="HO134" s="22"/>
      <c r="HP134" s="23"/>
      <c r="HQ134" s="24"/>
      <c r="HR134" s="25"/>
      <c r="IA134" s="25"/>
      <c r="IE134" s="21"/>
      <c r="IF134" s="22"/>
      <c r="IG134" s="23"/>
      <c r="IH134" s="24"/>
      <c r="II134" s="25"/>
      <c r="IR134" s="25"/>
      <c r="IV134" s="21"/>
      <c r="IW134" s="22"/>
      <c r="IX134" s="23"/>
      <c r="IY134" s="24"/>
      <c r="IZ134" s="25"/>
      <c r="JI134" s="25"/>
      <c r="JM134" s="21"/>
      <c r="JN134" s="22"/>
      <c r="JO134" s="23"/>
      <c r="JP134" s="24"/>
      <c r="JQ134" s="25"/>
      <c r="JZ134" s="25"/>
      <c r="KD134" s="21"/>
      <c r="KE134" s="22"/>
      <c r="KF134" s="23"/>
      <c r="KG134" s="24"/>
      <c r="KH134" s="25"/>
      <c r="KQ134" s="25"/>
      <c r="KU134" s="21"/>
      <c r="KV134" s="22"/>
      <c r="KW134" s="23"/>
      <c r="KX134" s="24"/>
      <c r="KY134" s="25"/>
      <c r="LH134" s="25"/>
      <c r="LL134" s="21"/>
      <c r="LM134" s="22"/>
      <c r="LN134" s="23"/>
      <c r="LO134" s="24"/>
      <c r="LP134" s="25"/>
      <c r="LY134" s="25"/>
      <c r="MC134" s="21"/>
      <c r="MD134" s="22"/>
      <c r="ME134" s="23"/>
      <c r="MF134" s="24"/>
      <c r="MG134" s="25"/>
      <c r="MP134" s="25"/>
      <c r="MT134" s="21"/>
      <c r="MU134" s="22"/>
      <c r="MV134" s="23"/>
      <c r="MW134" s="24"/>
      <c r="MX134" s="25"/>
      <c r="NG134" s="25"/>
      <c r="NK134" s="21"/>
      <c r="NL134" s="22"/>
      <c r="NM134" s="23"/>
      <c r="NN134" s="24"/>
      <c r="NO134" s="25"/>
      <c r="NX134" s="25"/>
      <c r="OB134" s="21"/>
      <c r="OC134" s="22"/>
      <c r="OD134" s="23"/>
      <c r="OE134" s="24"/>
      <c r="OF134" s="25"/>
      <c r="OO134" s="25"/>
      <c r="OS134" s="21"/>
      <c r="OT134" s="22"/>
      <c r="OU134" s="23"/>
      <c r="OV134" s="24"/>
      <c r="OW134" s="25"/>
      <c r="PF134" s="25"/>
      <c r="PJ134" s="21"/>
      <c r="PK134" s="22"/>
      <c r="PL134" s="23"/>
      <c r="PM134" s="24"/>
      <c r="PN134" s="25"/>
      <c r="PW134" s="25"/>
      <c r="QA134" s="21"/>
      <c r="QB134" s="22"/>
      <c r="QC134" s="23"/>
      <c r="QD134" s="24"/>
      <c r="QE134" s="25"/>
      <c r="QN134" s="25"/>
      <c r="QR134" s="21"/>
      <c r="QS134" s="22"/>
      <c r="QT134" s="23"/>
      <c r="QU134" s="24"/>
      <c r="QV134" s="25"/>
      <c r="RE134" s="25"/>
      <c r="RI134" s="21"/>
      <c r="RJ134" s="22"/>
      <c r="RK134" s="23"/>
      <c r="RL134" s="24"/>
      <c r="RM134" s="25"/>
      <c r="RV134" s="25"/>
      <c r="RZ134" s="21"/>
      <c r="SA134" s="22"/>
      <c r="SB134" s="23"/>
      <c r="SC134" s="24"/>
      <c r="SD134" s="25"/>
      <c r="SM134" s="25"/>
      <c r="SQ134" s="21"/>
      <c r="SR134" s="22"/>
      <c r="SS134" s="23"/>
      <c r="ST134" s="24"/>
      <c r="SU134" s="25"/>
      <c r="TD134" s="25"/>
      <c r="TH134" s="21"/>
      <c r="TI134" s="22"/>
      <c r="TJ134" s="23"/>
      <c r="TK134" s="24"/>
      <c r="TL134" s="25"/>
      <c r="TU134" s="25"/>
      <c r="TY134" s="21"/>
      <c r="TZ134" s="22"/>
      <c r="UA134" s="23"/>
      <c r="UB134" s="24"/>
      <c r="UC134" s="25"/>
      <c r="UL134" s="25"/>
      <c r="UP134" s="21"/>
      <c r="UQ134" s="22"/>
      <c r="UR134" s="23"/>
      <c r="US134" s="24"/>
      <c r="UT134" s="25"/>
      <c r="VC134" s="25"/>
      <c r="VG134" s="21"/>
      <c r="VH134" s="22"/>
      <c r="VI134" s="23"/>
      <c r="VJ134" s="24"/>
      <c r="VK134" s="25"/>
      <c r="VT134" s="25"/>
      <c r="VX134" s="21"/>
      <c r="VY134" s="22"/>
      <c r="VZ134" s="23"/>
      <c r="WA134" s="24"/>
      <c r="WB134" s="25"/>
      <c r="WK134" s="25"/>
      <c r="WO134" s="21"/>
      <c r="WP134" s="22"/>
      <c r="WQ134" s="23"/>
      <c r="WR134" s="24"/>
      <c r="WS134" s="25"/>
      <c r="XB134" s="25"/>
      <c r="XF134" s="21"/>
      <c r="XG134" s="22"/>
      <c r="XH134" s="23"/>
      <c r="XI134" s="24"/>
      <c r="XJ134" s="25"/>
      <c r="XS134" s="25"/>
      <c r="XW134" s="21"/>
      <c r="XX134" s="22"/>
      <c r="XY134" s="23"/>
      <c r="XZ134" s="24"/>
      <c r="YA134" s="25"/>
      <c r="YJ134" s="25"/>
      <c r="YN134" s="21"/>
      <c r="YO134" s="22"/>
      <c r="YP134" s="23"/>
      <c r="YQ134" s="24"/>
      <c r="YR134" s="25"/>
      <c r="ZA134" s="25"/>
      <c r="ZE134" s="21"/>
      <c r="ZF134" s="22"/>
      <c r="ZG134" s="23"/>
      <c r="ZH134" s="24"/>
      <c r="ZI134" s="25"/>
      <c r="ZR134" s="25"/>
      <c r="ZV134" s="21"/>
      <c r="ZW134" s="22"/>
      <c r="ZX134" s="23"/>
      <c r="ZY134" s="24"/>
      <c r="ZZ134" s="25"/>
      <c r="AAI134" s="25"/>
      <c r="AAM134" s="21"/>
      <c r="AAN134" s="22"/>
      <c r="AAO134" s="23"/>
      <c r="AAP134" s="24"/>
      <c r="AAQ134" s="25"/>
      <c r="AAZ134" s="25"/>
      <c r="ABD134" s="21"/>
      <c r="ABE134" s="22"/>
      <c r="ABF134" s="23"/>
      <c r="ABG134" s="24"/>
      <c r="ABH134" s="25"/>
      <c r="ABQ134" s="25"/>
      <c r="ABU134" s="21"/>
      <c r="ABV134" s="22"/>
      <c r="ABW134" s="23"/>
      <c r="ABX134" s="24"/>
      <c r="ABY134" s="25"/>
      <c r="ACH134" s="25"/>
      <c r="ACL134" s="21"/>
      <c r="ACM134" s="22"/>
      <c r="ACN134" s="23"/>
      <c r="ACO134" s="24"/>
      <c r="ACP134" s="25"/>
      <c r="ACY134" s="25"/>
      <c r="ADC134" s="21"/>
      <c r="ADD134" s="22"/>
      <c r="ADE134" s="23"/>
      <c r="ADF134" s="24"/>
      <c r="ADG134" s="25"/>
      <c r="ADP134" s="25"/>
      <c r="ADT134" s="21"/>
      <c r="ADU134" s="22"/>
      <c r="ADV134" s="23"/>
      <c r="ADW134" s="24"/>
      <c r="ADX134" s="25"/>
      <c r="AEG134" s="25"/>
      <c r="AEK134" s="21"/>
      <c r="AEL134" s="22"/>
      <c r="AEM134" s="23"/>
      <c r="AEN134" s="24"/>
      <c r="AEO134" s="25"/>
      <c r="AEX134" s="25"/>
      <c r="AFB134" s="21"/>
      <c r="AFC134" s="22"/>
      <c r="AFD134" s="23"/>
      <c r="AFE134" s="24"/>
      <c r="AFF134" s="25"/>
      <c r="AFO134" s="25"/>
      <c r="AFS134" s="21"/>
      <c r="AFT134" s="22"/>
      <c r="AFU134" s="23"/>
      <c r="AFV134" s="24"/>
      <c r="AFW134" s="25"/>
      <c r="AGF134" s="25"/>
      <c r="AGJ134" s="21"/>
      <c r="AGK134" s="22"/>
      <c r="AGL134" s="23"/>
      <c r="AGM134" s="24"/>
      <c r="AGN134" s="25"/>
      <c r="AGW134" s="25"/>
      <c r="AHA134" s="21"/>
      <c r="AHB134" s="22"/>
      <c r="AHC134" s="23"/>
      <c r="AHD134" s="24"/>
      <c r="AHE134" s="25"/>
      <c r="AHN134" s="25"/>
      <c r="AHR134" s="21"/>
      <c r="AHS134" s="22"/>
      <c r="AHT134" s="23"/>
      <c r="AHU134" s="24"/>
      <c r="AHV134" s="25"/>
      <c r="AIE134" s="25"/>
      <c r="AII134" s="21"/>
      <c r="AIJ134" s="22"/>
      <c r="AIK134" s="23"/>
      <c r="AIL134" s="24"/>
      <c r="AIM134" s="25"/>
      <c r="AIV134" s="25"/>
      <c r="AIZ134" s="21"/>
      <c r="AJA134" s="22"/>
      <c r="AJB134" s="23"/>
      <c r="AJC134" s="24"/>
      <c r="AJD134" s="25"/>
      <c r="AJM134" s="25"/>
      <c r="AJQ134" s="21"/>
      <c r="AJR134" s="22"/>
      <c r="AJS134" s="23"/>
      <c r="AJT134" s="24"/>
      <c r="AJU134" s="25"/>
      <c r="AKD134" s="25"/>
      <c r="AKH134" s="21"/>
      <c r="AKI134" s="22"/>
      <c r="AKJ134" s="23"/>
      <c r="AKK134" s="24"/>
      <c r="AKL134" s="25"/>
      <c r="AKU134" s="25"/>
      <c r="AKY134" s="21"/>
      <c r="AKZ134" s="22"/>
      <c r="ALA134" s="23"/>
      <c r="ALB134" s="24"/>
      <c r="ALC134" s="25"/>
      <c r="ALL134" s="25"/>
      <c r="ALP134" s="21"/>
      <c r="ALQ134" s="22"/>
      <c r="ALR134" s="23"/>
      <c r="ALS134" s="24"/>
      <c r="ALT134" s="25"/>
      <c r="AMC134" s="25"/>
      <c r="AMG134" s="21"/>
      <c r="AMH134" s="22"/>
      <c r="AMI134" s="23"/>
      <c r="AMJ134" s="24"/>
    </row>
    <row r="135" s="26" customFormat="true" ht="15" hidden="false" customHeight="false" outlineLevel="0" collapsed="false">
      <c r="A135" s="16" t="n">
        <v>133</v>
      </c>
      <c r="B135" s="17" t="s">
        <v>15</v>
      </c>
      <c r="C135" s="18" t="n">
        <v>43496</v>
      </c>
      <c r="D135" s="19" t="n">
        <f aca="false">E135/$E$214</f>
        <v>45.7347051712231</v>
      </c>
      <c r="E135" s="20" t="n">
        <v>30000</v>
      </c>
      <c r="F135" s="20"/>
      <c r="G135" s="20"/>
      <c r="H135" s="20"/>
      <c r="I135" s="20"/>
      <c r="J135" s="20"/>
      <c r="K135" s="20"/>
      <c r="L135" s="20"/>
      <c r="M135" s="20"/>
      <c r="N135" s="20" t="n">
        <v>30000</v>
      </c>
      <c r="O135" s="20"/>
      <c r="P135" s="20"/>
      <c r="Q135" s="20"/>
      <c r="R135" s="21"/>
      <c r="S135" s="22"/>
      <c r="T135" s="23"/>
      <c r="U135" s="24"/>
      <c r="V135" s="25"/>
      <c r="AE135" s="25"/>
      <c r="AI135" s="21"/>
      <c r="AJ135" s="22"/>
      <c r="AK135" s="23"/>
      <c r="AL135" s="24"/>
      <c r="AM135" s="25"/>
      <c r="AV135" s="25"/>
      <c r="AZ135" s="21"/>
      <c r="BA135" s="22"/>
      <c r="BB135" s="23"/>
      <c r="BC135" s="24"/>
      <c r="BD135" s="25"/>
      <c r="BM135" s="25"/>
      <c r="BQ135" s="21"/>
      <c r="BR135" s="22"/>
      <c r="BS135" s="23"/>
      <c r="BT135" s="24"/>
      <c r="BU135" s="25"/>
      <c r="CD135" s="25"/>
      <c r="CH135" s="21"/>
      <c r="CI135" s="22"/>
      <c r="CJ135" s="23"/>
      <c r="CK135" s="24"/>
      <c r="CL135" s="25"/>
      <c r="CU135" s="25"/>
      <c r="CY135" s="21"/>
      <c r="CZ135" s="22"/>
      <c r="DA135" s="23"/>
      <c r="DB135" s="24"/>
      <c r="DC135" s="25"/>
      <c r="DL135" s="25"/>
      <c r="DP135" s="21"/>
      <c r="DQ135" s="22"/>
      <c r="DR135" s="23"/>
      <c r="DS135" s="24"/>
      <c r="DT135" s="25"/>
      <c r="EC135" s="25"/>
      <c r="EG135" s="21"/>
      <c r="EH135" s="22"/>
      <c r="EI135" s="23"/>
      <c r="EJ135" s="24"/>
      <c r="EK135" s="25"/>
      <c r="ET135" s="25"/>
      <c r="EX135" s="21"/>
      <c r="EY135" s="22"/>
      <c r="EZ135" s="23"/>
      <c r="FA135" s="24"/>
      <c r="FB135" s="25"/>
      <c r="FK135" s="25"/>
      <c r="FO135" s="21"/>
      <c r="FP135" s="22"/>
      <c r="FQ135" s="23"/>
      <c r="FR135" s="24"/>
      <c r="FS135" s="25"/>
      <c r="GB135" s="25"/>
      <c r="GF135" s="21"/>
      <c r="GG135" s="22"/>
      <c r="GH135" s="23"/>
      <c r="GI135" s="24"/>
      <c r="GJ135" s="25"/>
      <c r="GS135" s="25"/>
      <c r="GW135" s="21"/>
      <c r="GX135" s="22"/>
      <c r="GY135" s="23"/>
      <c r="GZ135" s="24"/>
      <c r="HA135" s="25"/>
      <c r="HJ135" s="25"/>
      <c r="HN135" s="21"/>
      <c r="HO135" s="22"/>
      <c r="HP135" s="23"/>
      <c r="HQ135" s="24"/>
      <c r="HR135" s="25"/>
      <c r="IA135" s="25"/>
      <c r="IE135" s="21"/>
      <c r="IF135" s="22"/>
      <c r="IG135" s="23"/>
      <c r="IH135" s="24"/>
      <c r="II135" s="25"/>
      <c r="IR135" s="25"/>
      <c r="IV135" s="21"/>
      <c r="IW135" s="22"/>
      <c r="IX135" s="23"/>
      <c r="IY135" s="24"/>
      <c r="IZ135" s="25"/>
      <c r="JI135" s="25"/>
      <c r="JM135" s="21"/>
      <c r="JN135" s="22"/>
      <c r="JO135" s="23"/>
      <c r="JP135" s="24"/>
      <c r="JQ135" s="25"/>
      <c r="JZ135" s="25"/>
      <c r="KD135" s="21"/>
      <c r="KE135" s="22"/>
      <c r="KF135" s="23"/>
      <c r="KG135" s="24"/>
      <c r="KH135" s="25"/>
      <c r="KQ135" s="25"/>
      <c r="KU135" s="21"/>
      <c r="KV135" s="22"/>
      <c r="KW135" s="23"/>
      <c r="KX135" s="24"/>
      <c r="KY135" s="25"/>
      <c r="LH135" s="25"/>
      <c r="LL135" s="21"/>
      <c r="LM135" s="22"/>
      <c r="LN135" s="23"/>
      <c r="LO135" s="24"/>
      <c r="LP135" s="25"/>
      <c r="LY135" s="25"/>
      <c r="MC135" s="21"/>
      <c r="MD135" s="22"/>
      <c r="ME135" s="23"/>
      <c r="MF135" s="24"/>
      <c r="MG135" s="25"/>
      <c r="MP135" s="25"/>
      <c r="MT135" s="21"/>
      <c r="MU135" s="22"/>
      <c r="MV135" s="23"/>
      <c r="MW135" s="24"/>
      <c r="MX135" s="25"/>
      <c r="NG135" s="25"/>
      <c r="NK135" s="21"/>
      <c r="NL135" s="22"/>
      <c r="NM135" s="23"/>
      <c r="NN135" s="24"/>
      <c r="NO135" s="25"/>
      <c r="NX135" s="25"/>
      <c r="OB135" s="21"/>
      <c r="OC135" s="22"/>
      <c r="OD135" s="23"/>
      <c r="OE135" s="24"/>
      <c r="OF135" s="25"/>
      <c r="OO135" s="25"/>
      <c r="OS135" s="21"/>
      <c r="OT135" s="22"/>
      <c r="OU135" s="23"/>
      <c r="OV135" s="24"/>
      <c r="OW135" s="25"/>
      <c r="PF135" s="25"/>
      <c r="PJ135" s="21"/>
      <c r="PK135" s="22"/>
      <c r="PL135" s="23"/>
      <c r="PM135" s="24"/>
      <c r="PN135" s="25"/>
      <c r="PW135" s="25"/>
      <c r="QA135" s="21"/>
      <c r="QB135" s="22"/>
      <c r="QC135" s="23"/>
      <c r="QD135" s="24"/>
      <c r="QE135" s="25"/>
      <c r="QN135" s="25"/>
      <c r="QR135" s="21"/>
      <c r="QS135" s="22"/>
      <c r="QT135" s="23"/>
      <c r="QU135" s="24"/>
      <c r="QV135" s="25"/>
      <c r="RE135" s="25"/>
      <c r="RI135" s="21"/>
      <c r="RJ135" s="22"/>
      <c r="RK135" s="23"/>
      <c r="RL135" s="24"/>
      <c r="RM135" s="25"/>
      <c r="RV135" s="25"/>
      <c r="RZ135" s="21"/>
      <c r="SA135" s="22"/>
      <c r="SB135" s="23"/>
      <c r="SC135" s="24"/>
      <c r="SD135" s="25"/>
      <c r="SM135" s="25"/>
      <c r="SQ135" s="21"/>
      <c r="SR135" s="22"/>
      <c r="SS135" s="23"/>
      <c r="ST135" s="24"/>
      <c r="SU135" s="25"/>
      <c r="TD135" s="25"/>
      <c r="TH135" s="21"/>
      <c r="TI135" s="22"/>
      <c r="TJ135" s="23"/>
      <c r="TK135" s="24"/>
      <c r="TL135" s="25"/>
      <c r="TU135" s="25"/>
      <c r="TY135" s="21"/>
      <c r="TZ135" s="22"/>
      <c r="UA135" s="23"/>
      <c r="UB135" s="24"/>
      <c r="UC135" s="25"/>
      <c r="UL135" s="25"/>
      <c r="UP135" s="21"/>
      <c r="UQ135" s="22"/>
      <c r="UR135" s="23"/>
      <c r="US135" s="24"/>
      <c r="UT135" s="25"/>
      <c r="VC135" s="25"/>
      <c r="VG135" s="21"/>
      <c r="VH135" s="22"/>
      <c r="VI135" s="23"/>
      <c r="VJ135" s="24"/>
      <c r="VK135" s="25"/>
      <c r="VT135" s="25"/>
      <c r="VX135" s="21"/>
      <c r="VY135" s="22"/>
      <c r="VZ135" s="23"/>
      <c r="WA135" s="24"/>
      <c r="WB135" s="25"/>
      <c r="WK135" s="25"/>
      <c r="WO135" s="21"/>
      <c r="WP135" s="22"/>
      <c r="WQ135" s="23"/>
      <c r="WR135" s="24"/>
      <c r="WS135" s="25"/>
      <c r="XB135" s="25"/>
      <c r="XF135" s="21"/>
      <c r="XG135" s="22"/>
      <c r="XH135" s="23"/>
      <c r="XI135" s="24"/>
      <c r="XJ135" s="25"/>
      <c r="XS135" s="25"/>
      <c r="XW135" s="21"/>
      <c r="XX135" s="22"/>
      <c r="XY135" s="23"/>
      <c r="XZ135" s="24"/>
      <c r="YA135" s="25"/>
      <c r="YJ135" s="25"/>
      <c r="YN135" s="21"/>
      <c r="YO135" s="22"/>
      <c r="YP135" s="23"/>
      <c r="YQ135" s="24"/>
      <c r="YR135" s="25"/>
      <c r="ZA135" s="25"/>
      <c r="ZE135" s="21"/>
      <c r="ZF135" s="22"/>
      <c r="ZG135" s="23"/>
      <c r="ZH135" s="24"/>
      <c r="ZI135" s="25"/>
      <c r="ZR135" s="25"/>
      <c r="ZV135" s="21"/>
      <c r="ZW135" s="22"/>
      <c r="ZX135" s="23"/>
      <c r="ZY135" s="24"/>
      <c r="ZZ135" s="25"/>
      <c r="AAI135" s="25"/>
      <c r="AAM135" s="21"/>
      <c r="AAN135" s="22"/>
      <c r="AAO135" s="23"/>
      <c r="AAP135" s="24"/>
      <c r="AAQ135" s="25"/>
      <c r="AAZ135" s="25"/>
      <c r="ABD135" s="21"/>
      <c r="ABE135" s="22"/>
      <c r="ABF135" s="23"/>
      <c r="ABG135" s="24"/>
      <c r="ABH135" s="25"/>
      <c r="ABQ135" s="25"/>
      <c r="ABU135" s="21"/>
      <c r="ABV135" s="22"/>
      <c r="ABW135" s="23"/>
      <c r="ABX135" s="24"/>
      <c r="ABY135" s="25"/>
      <c r="ACH135" s="25"/>
      <c r="ACL135" s="21"/>
      <c r="ACM135" s="22"/>
      <c r="ACN135" s="23"/>
      <c r="ACO135" s="24"/>
      <c r="ACP135" s="25"/>
      <c r="ACY135" s="25"/>
      <c r="ADC135" s="21"/>
      <c r="ADD135" s="22"/>
      <c r="ADE135" s="23"/>
      <c r="ADF135" s="24"/>
      <c r="ADG135" s="25"/>
      <c r="ADP135" s="25"/>
      <c r="ADT135" s="21"/>
      <c r="ADU135" s="22"/>
      <c r="ADV135" s="23"/>
      <c r="ADW135" s="24"/>
      <c r="ADX135" s="25"/>
      <c r="AEG135" s="25"/>
      <c r="AEK135" s="21"/>
      <c r="AEL135" s="22"/>
      <c r="AEM135" s="23"/>
      <c r="AEN135" s="24"/>
      <c r="AEO135" s="25"/>
      <c r="AEX135" s="25"/>
      <c r="AFB135" s="21"/>
      <c r="AFC135" s="22"/>
      <c r="AFD135" s="23"/>
      <c r="AFE135" s="24"/>
      <c r="AFF135" s="25"/>
      <c r="AFO135" s="25"/>
      <c r="AFS135" s="21"/>
      <c r="AFT135" s="22"/>
      <c r="AFU135" s="23"/>
      <c r="AFV135" s="24"/>
      <c r="AFW135" s="25"/>
      <c r="AGF135" s="25"/>
      <c r="AGJ135" s="21"/>
      <c r="AGK135" s="22"/>
      <c r="AGL135" s="23"/>
      <c r="AGM135" s="24"/>
      <c r="AGN135" s="25"/>
      <c r="AGW135" s="25"/>
      <c r="AHA135" s="21"/>
      <c r="AHB135" s="22"/>
      <c r="AHC135" s="23"/>
      <c r="AHD135" s="24"/>
      <c r="AHE135" s="25"/>
      <c r="AHN135" s="25"/>
      <c r="AHR135" s="21"/>
      <c r="AHS135" s="22"/>
      <c r="AHT135" s="23"/>
      <c r="AHU135" s="24"/>
      <c r="AHV135" s="25"/>
      <c r="AIE135" s="25"/>
      <c r="AII135" s="21"/>
      <c r="AIJ135" s="22"/>
      <c r="AIK135" s="23"/>
      <c r="AIL135" s="24"/>
      <c r="AIM135" s="25"/>
      <c r="AIV135" s="25"/>
      <c r="AIZ135" s="21"/>
      <c r="AJA135" s="22"/>
      <c r="AJB135" s="23"/>
      <c r="AJC135" s="24"/>
      <c r="AJD135" s="25"/>
      <c r="AJM135" s="25"/>
      <c r="AJQ135" s="21"/>
      <c r="AJR135" s="22"/>
      <c r="AJS135" s="23"/>
      <c r="AJT135" s="24"/>
      <c r="AJU135" s="25"/>
      <c r="AKD135" s="25"/>
      <c r="AKH135" s="21"/>
      <c r="AKI135" s="22"/>
      <c r="AKJ135" s="23"/>
      <c r="AKK135" s="24"/>
      <c r="AKL135" s="25"/>
      <c r="AKU135" s="25"/>
      <c r="AKY135" s="21"/>
      <c r="AKZ135" s="22"/>
      <c r="ALA135" s="23"/>
      <c r="ALB135" s="24"/>
      <c r="ALC135" s="25"/>
      <c r="ALL135" s="25"/>
      <c r="ALP135" s="21"/>
      <c r="ALQ135" s="22"/>
      <c r="ALR135" s="23"/>
      <c r="ALS135" s="24"/>
      <c r="ALT135" s="25"/>
      <c r="AMC135" s="25"/>
      <c r="AMG135" s="21"/>
      <c r="AMH135" s="22"/>
      <c r="AMI135" s="23"/>
      <c r="AMJ135" s="24"/>
    </row>
    <row r="136" s="26" customFormat="true" ht="15" hidden="false" customHeight="false" outlineLevel="0" collapsed="false">
      <c r="A136" s="16" t="n">
        <v>134</v>
      </c>
      <c r="B136" s="17" t="s">
        <v>22</v>
      </c>
      <c r="C136" s="18" t="n">
        <v>43504</v>
      </c>
      <c r="D136" s="19" t="n">
        <f aca="false">E136/$E$214</f>
        <v>7.62245086187052</v>
      </c>
      <c r="E136" s="20" t="n">
        <v>5000</v>
      </c>
      <c r="F136" s="20" t="n">
        <v>5000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  <c r="S136" s="22"/>
      <c r="T136" s="23"/>
      <c r="U136" s="24"/>
      <c r="V136" s="25"/>
      <c r="AE136" s="25"/>
      <c r="AI136" s="21"/>
      <c r="AJ136" s="22"/>
      <c r="AK136" s="23"/>
      <c r="AL136" s="24"/>
      <c r="AM136" s="25"/>
      <c r="AV136" s="25"/>
      <c r="AZ136" s="21"/>
      <c r="BA136" s="22"/>
      <c r="BB136" s="23"/>
      <c r="BC136" s="24"/>
      <c r="BD136" s="25"/>
      <c r="BM136" s="25"/>
      <c r="BQ136" s="21"/>
      <c r="BR136" s="22"/>
      <c r="BS136" s="23"/>
      <c r="BT136" s="24"/>
      <c r="BU136" s="25"/>
      <c r="CD136" s="25"/>
      <c r="CH136" s="21"/>
      <c r="CI136" s="22"/>
      <c r="CJ136" s="23"/>
      <c r="CK136" s="24"/>
      <c r="CL136" s="25"/>
      <c r="CU136" s="25"/>
      <c r="CY136" s="21"/>
      <c r="CZ136" s="22"/>
      <c r="DA136" s="23"/>
      <c r="DB136" s="24"/>
      <c r="DC136" s="25"/>
      <c r="DL136" s="25"/>
      <c r="DP136" s="21"/>
      <c r="DQ136" s="22"/>
      <c r="DR136" s="23"/>
      <c r="DS136" s="24"/>
      <c r="DT136" s="25"/>
      <c r="EC136" s="25"/>
      <c r="EG136" s="21"/>
      <c r="EH136" s="22"/>
      <c r="EI136" s="23"/>
      <c r="EJ136" s="24"/>
      <c r="EK136" s="25"/>
      <c r="ET136" s="25"/>
      <c r="EX136" s="21"/>
      <c r="EY136" s="22"/>
      <c r="EZ136" s="23"/>
      <c r="FA136" s="24"/>
      <c r="FB136" s="25"/>
      <c r="FK136" s="25"/>
      <c r="FO136" s="21"/>
      <c r="FP136" s="22"/>
      <c r="FQ136" s="23"/>
      <c r="FR136" s="24"/>
      <c r="FS136" s="25"/>
      <c r="GB136" s="25"/>
      <c r="GF136" s="21"/>
      <c r="GG136" s="22"/>
      <c r="GH136" s="23"/>
      <c r="GI136" s="24"/>
      <c r="GJ136" s="25"/>
      <c r="GS136" s="25"/>
      <c r="GW136" s="21"/>
      <c r="GX136" s="22"/>
      <c r="GY136" s="23"/>
      <c r="GZ136" s="24"/>
      <c r="HA136" s="25"/>
      <c r="HJ136" s="25"/>
      <c r="HN136" s="21"/>
      <c r="HO136" s="22"/>
      <c r="HP136" s="23"/>
      <c r="HQ136" s="24"/>
      <c r="HR136" s="25"/>
      <c r="IA136" s="25"/>
      <c r="IE136" s="21"/>
      <c r="IF136" s="22"/>
      <c r="IG136" s="23"/>
      <c r="IH136" s="24"/>
      <c r="II136" s="25"/>
      <c r="IR136" s="25"/>
      <c r="IV136" s="21"/>
      <c r="IW136" s="22"/>
      <c r="IX136" s="23"/>
      <c r="IY136" s="24"/>
      <c r="IZ136" s="25"/>
      <c r="JI136" s="25"/>
      <c r="JM136" s="21"/>
      <c r="JN136" s="22"/>
      <c r="JO136" s="23"/>
      <c r="JP136" s="24"/>
      <c r="JQ136" s="25"/>
      <c r="JZ136" s="25"/>
      <c r="KD136" s="21"/>
      <c r="KE136" s="22"/>
      <c r="KF136" s="23"/>
      <c r="KG136" s="24"/>
      <c r="KH136" s="25"/>
      <c r="KQ136" s="25"/>
      <c r="KU136" s="21"/>
      <c r="KV136" s="22"/>
      <c r="KW136" s="23"/>
      <c r="KX136" s="24"/>
      <c r="KY136" s="25"/>
      <c r="LH136" s="25"/>
      <c r="LL136" s="21"/>
      <c r="LM136" s="22"/>
      <c r="LN136" s="23"/>
      <c r="LO136" s="24"/>
      <c r="LP136" s="25"/>
      <c r="LY136" s="25"/>
      <c r="MC136" s="21"/>
      <c r="MD136" s="22"/>
      <c r="ME136" s="23"/>
      <c r="MF136" s="24"/>
      <c r="MG136" s="25"/>
      <c r="MP136" s="25"/>
      <c r="MT136" s="21"/>
      <c r="MU136" s="22"/>
      <c r="MV136" s="23"/>
      <c r="MW136" s="24"/>
      <c r="MX136" s="25"/>
      <c r="NG136" s="25"/>
      <c r="NK136" s="21"/>
      <c r="NL136" s="22"/>
      <c r="NM136" s="23"/>
      <c r="NN136" s="24"/>
      <c r="NO136" s="25"/>
      <c r="NX136" s="25"/>
      <c r="OB136" s="21"/>
      <c r="OC136" s="22"/>
      <c r="OD136" s="23"/>
      <c r="OE136" s="24"/>
      <c r="OF136" s="25"/>
      <c r="OO136" s="25"/>
      <c r="OS136" s="21"/>
      <c r="OT136" s="22"/>
      <c r="OU136" s="23"/>
      <c r="OV136" s="24"/>
      <c r="OW136" s="25"/>
      <c r="PF136" s="25"/>
      <c r="PJ136" s="21"/>
      <c r="PK136" s="22"/>
      <c r="PL136" s="23"/>
      <c r="PM136" s="24"/>
      <c r="PN136" s="25"/>
      <c r="PW136" s="25"/>
      <c r="QA136" s="21"/>
      <c r="QB136" s="22"/>
      <c r="QC136" s="23"/>
      <c r="QD136" s="24"/>
      <c r="QE136" s="25"/>
      <c r="QN136" s="25"/>
      <c r="QR136" s="21"/>
      <c r="QS136" s="22"/>
      <c r="QT136" s="23"/>
      <c r="QU136" s="24"/>
      <c r="QV136" s="25"/>
      <c r="RE136" s="25"/>
      <c r="RI136" s="21"/>
      <c r="RJ136" s="22"/>
      <c r="RK136" s="23"/>
      <c r="RL136" s="24"/>
      <c r="RM136" s="25"/>
      <c r="RV136" s="25"/>
      <c r="RZ136" s="21"/>
      <c r="SA136" s="22"/>
      <c r="SB136" s="23"/>
      <c r="SC136" s="24"/>
      <c r="SD136" s="25"/>
      <c r="SM136" s="25"/>
      <c r="SQ136" s="21"/>
      <c r="SR136" s="22"/>
      <c r="SS136" s="23"/>
      <c r="ST136" s="24"/>
      <c r="SU136" s="25"/>
      <c r="TD136" s="25"/>
      <c r="TH136" s="21"/>
      <c r="TI136" s="22"/>
      <c r="TJ136" s="23"/>
      <c r="TK136" s="24"/>
      <c r="TL136" s="25"/>
      <c r="TU136" s="25"/>
      <c r="TY136" s="21"/>
      <c r="TZ136" s="22"/>
      <c r="UA136" s="23"/>
      <c r="UB136" s="24"/>
      <c r="UC136" s="25"/>
      <c r="UL136" s="25"/>
      <c r="UP136" s="21"/>
      <c r="UQ136" s="22"/>
      <c r="UR136" s="23"/>
      <c r="US136" s="24"/>
      <c r="UT136" s="25"/>
      <c r="VC136" s="25"/>
      <c r="VG136" s="21"/>
      <c r="VH136" s="22"/>
      <c r="VI136" s="23"/>
      <c r="VJ136" s="24"/>
      <c r="VK136" s="25"/>
      <c r="VT136" s="25"/>
      <c r="VX136" s="21"/>
      <c r="VY136" s="22"/>
      <c r="VZ136" s="23"/>
      <c r="WA136" s="24"/>
      <c r="WB136" s="25"/>
      <c r="WK136" s="25"/>
      <c r="WO136" s="21"/>
      <c r="WP136" s="22"/>
      <c r="WQ136" s="23"/>
      <c r="WR136" s="24"/>
      <c r="WS136" s="25"/>
      <c r="XB136" s="25"/>
      <c r="XF136" s="21"/>
      <c r="XG136" s="22"/>
      <c r="XH136" s="23"/>
      <c r="XI136" s="24"/>
      <c r="XJ136" s="25"/>
      <c r="XS136" s="25"/>
      <c r="XW136" s="21"/>
      <c r="XX136" s="22"/>
      <c r="XY136" s="23"/>
      <c r="XZ136" s="24"/>
      <c r="YA136" s="25"/>
      <c r="YJ136" s="25"/>
      <c r="YN136" s="21"/>
      <c r="YO136" s="22"/>
      <c r="YP136" s="23"/>
      <c r="YQ136" s="24"/>
      <c r="YR136" s="25"/>
      <c r="ZA136" s="25"/>
      <c r="ZE136" s="21"/>
      <c r="ZF136" s="22"/>
      <c r="ZG136" s="23"/>
      <c r="ZH136" s="24"/>
      <c r="ZI136" s="25"/>
      <c r="ZR136" s="25"/>
      <c r="ZV136" s="21"/>
      <c r="ZW136" s="22"/>
      <c r="ZX136" s="23"/>
      <c r="ZY136" s="24"/>
      <c r="ZZ136" s="25"/>
      <c r="AAI136" s="25"/>
      <c r="AAM136" s="21"/>
      <c r="AAN136" s="22"/>
      <c r="AAO136" s="23"/>
      <c r="AAP136" s="24"/>
      <c r="AAQ136" s="25"/>
      <c r="AAZ136" s="25"/>
      <c r="ABD136" s="21"/>
      <c r="ABE136" s="22"/>
      <c r="ABF136" s="23"/>
      <c r="ABG136" s="24"/>
      <c r="ABH136" s="25"/>
      <c r="ABQ136" s="25"/>
      <c r="ABU136" s="21"/>
      <c r="ABV136" s="22"/>
      <c r="ABW136" s="23"/>
      <c r="ABX136" s="24"/>
      <c r="ABY136" s="25"/>
      <c r="ACH136" s="25"/>
      <c r="ACL136" s="21"/>
      <c r="ACM136" s="22"/>
      <c r="ACN136" s="23"/>
      <c r="ACO136" s="24"/>
      <c r="ACP136" s="25"/>
      <c r="ACY136" s="25"/>
      <c r="ADC136" s="21"/>
      <c r="ADD136" s="22"/>
      <c r="ADE136" s="23"/>
      <c r="ADF136" s="24"/>
      <c r="ADG136" s="25"/>
      <c r="ADP136" s="25"/>
      <c r="ADT136" s="21"/>
      <c r="ADU136" s="22"/>
      <c r="ADV136" s="23"/>
      <c r="ADW136" s="24"/>
      <c r="ADX136" s="25"/>
      <c r="AEG136" s="25"/>
      <c r="AEK136" s="21"/>
      <c r="AEL136" s="22"/>
      <c r="AEM136" s="23"/>
      <c r="AEN136" s="24"/>
      <c r="AEO136" s="25"/>
      <c r="AEX136" s="25"/>
      <c r="AFB136" s="21"/>
      <c r="AFC136" s="22"/>
      <c r="AFD136" s="23"/>
      <c r="AFE136" s="24"/>
      <c r="AFF136" s="25"/>
      <c r="AFO136" s="25"/>
      <c r="AFS136" s="21"/>
      <c r="AFT136" s="22"/>
      <c r="AFU136" s="23"/>
      <c r="AFV136" s="24"/>
      <c r="AFW136" s="25"/>
      <c r="AGF136" s="25"/>
      <c r="AGJ136" s="21"/>
      <c r="AGK136" s="22"/>
      <c r="AGL136" s="23"/>
      <c r="AGM136" s="24"/>
      <c r="AGN136" s="25"/>
      <c r="AGW136" s="25"/>
      <c r="AHA136" s="21"/>
      <c r="AHB136" s="22"/>
      <c r="AHC136" s="23"/>
      <c r="AHD136" s="24"/>
      <c r="AHE136" s="25"/>
      <c r="AHN136" s="25"/>
      <c r="AHR136" s="21"/>
      <c r="AHS136" s="22"/>
      <c r="AHT136" s="23"/>
      <c r="AHU136" s="24"/>
      <c r="AHV136" s="25"/>
      <c r="AIE136" s="25"/>
      <c r="AII136" s="21"/>
      <c r="AIJ136" s="22"/>
      <c r="AIK136" s="23"/>
      <c r="AIL136" s="24"/>
      <c r="AIM136" s="25"/>
      <c r="AIV136" s="25"/>
      <c r="AIZ136" s="21"/>
      <c r="AJA136" s="22"/>
      <c r="AJB136" s="23"/>
      <c r="AJC136" s="24"/>
      <c r="AJD136" s="25"/>
      <c r="AJM136" s="25"/>
      <c r="AJQ136" s="21"/>
      <c r="AJR136" s="22"/>
      <c r="AJS136" s="23"/>
      <c r="AJT136" s="24"/>
      <c r="AJU136" s="25"/>
      <c r="AKD136" s="25"/>
      <c r="AKH136" s="21"/>
      <c r="AKI136" s="22"/>
      <c r="AKJ136" s="23"/>
      <c r="AKK136" s="24"/>
      <c r="AKL136" s="25"/>
      <c r="AKU136" s="25"/>
      <c r="AKY136" s="21"/>
      <c r="AKZ136" s="22"/>
      <c r="ALA136" s="23"/>
      <c r="ALB136" s="24"/>
      <c r="ALC136" s="25"/>
      <c r="ALL136" s="25"/>
      <c r="ALP136" s="21"/>
      <c r="ALQ136" s="22"/>
      <c r="ALR136" s="23"/>
      <c r="ALS136" s="24"/>
      <c r="ALT136" s="25"/>
      <c r="AMC136" s="25"/>
      <c r="AMG136" s="21"/>
      <c r="AMH136" s="22"/>
      <c r="AMI136" s="23"/>
      <c r="AMJ136" s="24"/>
    </row>
    <row r="137" s="26" customFormat="true" ht="15" hidden="false" customHeight="false" outlineLevel="0" collapsed="false">
      <c r="A137" s="16" t="n">
        <v>135</v>
      </c>
      <c r="B137" s="17" t="s">
        <v>8</v>
      </c>
      <c r="C137" s="18" t="n">
        <v>43524</v>
      </c>
      <c r="D137" s="19" t="n">
        <f aca="false">E137/$E$214</f>
        <v>152.44901723741</v>
      </c>
      <c r="E137" s="20" t="n">
        <v>100000</v>
      </c>
      <c r="F137" s="20"/>
      <c r="G137" s="20" t="n">
        <v>100000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  <c r="S137" s="22"/>
      <c r="T137" s="23"/>
      <c r="U137" s="24"/>
      <c r="V137" s="25"/>
      <c r="AE137" s="25"/>
      <c r="AI137" s="21"/>
      <c r="AJ137" s="22"/>
      <c r="AK137" s="23"/>
      <c r="AL137" s="24"/>
      <c r="AM137" s="25"/>
      <c r="AV137" s="25"/>
      <c r="AZ137" s="21"/>
      <c r="BA137" s="22"/>
      <c r="BB137" s="23"/>
      <c r="BC137" s="24"/>
      <c r="BD137" s="25"/>
      <c r="BM137" s="25"/>
      <c r="BQ137" s="21"/>
      <c r="BR137" s="22"/>
      <c r="BS137" s="23"/>
      <c r="BT137" s="24"/>
      <c r="BU137" s="25"/>
      <c r="CD137" s="25"/>
      <c r="CH137" s="21"/>
      <c r="CI137" s="22"/>
      <c r="CJ137" s="23"/>
      <c r="CK137" s="24"/>
      <c r="CL137" s="25"/>
      <c r="CU137" s="25"/>
      <c r="CY137" s="21"/>
      <c r="CZ137" s="22"/>
      <c r="DA137" s="23"/>
      <c r="DB137" s="24"/>
      <c r="DC137" s="25"/>
      <c r="DL137" s="25"/>
      <c r="DP137" s="21"/>
      <c r="DQ137" s="22"/>
      <c r="DR137" s="23"/>
      <c r="DS137" s="24"/>
      <c r="DT137" s="25"/>
      <c r="EC137" s="25"/>
      <c r="EG137" s="21"/>
      <c r="EH137" s="22"/>
      <c r="EI137" s="23"/>
      <c r="EJ137" s="24"/>
      <c r="EK137" s="25"/>
      <c r="ET137" s="25"/>
      <c r="EX137" s="21"/>
      <c r="EY137" s="22"/>
      <c r="EZ137" s="23"/>
      <c r="FA137" s="24"/>
      <c r="FB137" s="25"/>
      <c r="FK137" s="25"/>
      <c r="FO137" s="21"/>
      <c r="FP137" s="22"/>
      <c r="FQ137" s="23"/>
      <c r="FR137" s="24"/>
      <c r="FS137" s="25"/>
      <c r="GB137" s="25"/>
      <c r="GF137" s="21"/>
      <c r="GG137" s="22"/>
      <c r="GH137" s="23"/>
      <c r="GI137" s="24"/>
      <c r="GJ137" s="25"/>
      <c r="GS137" s="25"/>
      <c r="GW137" s="21"/>
      <c r="GX137" s="22"/>
      <c r="GY137" s="23"/>
      <c r="GZ137" s="24"/>
      <c r="HA137" s="25"/>
      <c r="HJ137" s="25"/>
      <c r="HN137" s="21"/>
      <c r="HO137" s="22"/>
      <c r="HP137" s="23"/>
      <c r="HQ137" s="24"/>
      <c r="HR137" s="25"/>
      <c r="IA137" s="25"/>
      <c r="IE137" s="21"/>
      <c r="IF137" s="22"/>
      <c r="IG137" s="23"/>
      <c r="IH137" s="24"/>
      <c r="II137" s="25"/>
      <c r="IR137" s="25"/>
      <c r="IV137" s="21"/>
      <c r="IW137" s="22"/>
      <c r="IX137" s="23"/>
      <c r="IY137" s="24"/>
      <c r="IZ137" s="25"/>
      <c r="JI137" s="25"/>
      <c r="JM137" s="21"/>
      <c r="JN137" s="22"/>
      <c r="JO137" s="23"/>
      <c r="JP137" s="24"/>
      <c r="JQ137" s="25"/>
      <c r="JZ137" s="25"/>
      <c r="KD137" s="21"/>
      <c r="KE137" s="22"/>
      <c r="KF137" s="23"/>
      <c r="KG137" s="24"/>
      <c r="KH137" s="25"/>
      <c r="KQ137" s="25"/>
      <c r="KU137" s="21"/>
      <c r="KV137" s="22"/>
      <c r="KW137" s="23"/>
      <c r="KX137" s="24"/>
      <c r="KY137" s="25"/>
      <c r="LH137" s="25"/>
      <c r="LL137" s="21"/>
      <c r="LM137" s="22"/>
      <c r="LN137" s="23"/>
      <c r="LO137" s="24"/>
      <c r="LP137" s="25"/>
      <c r="LY137" s="25"/>
      <c r="MC137" s="21"/>
      <c r="MD137" s="22"/>
      <c r="ME137" s="23"/>
      <c r="MF137" s="24"/>
      <c r="MG137" s="25"/>
      <c r="MP137" s="25"/>
      <c r="MT137" s="21"/>
      <c r="MU137" s="22"/>
      <c r="MV137" s="23"/>
      <c r="MW137" s="24"/>
      <c r="MX137" s="25"/>
      <c r="NG137" s="25"/>
      <c r="NK137" s="21"/>
      <c r="NL137" s="22"/>
      <c r="NM137" s="23"/>
      <c r="NN137" s="24"/>
      <c r="NO137" s="25"/>
      <c r="NX137" s="25"/>
      <c r="OB137" s="21"/>
      <c r="OC137" s="22"/>
      <c r="OD137" s="23"/>
      <c r="OE137" s="24"/>
      <c r="OF137" s="25"/>
      <c r="OO137" s="25"/>
      <c r="OS137" s="21"/>
      <c r="OT137" s="22"/>
      <c r="OU137" s="23"/>
      <c r="OV137" s="24"/>
      <c r="OW137" s="25"/>
      <c r="PF137" s="25"/>
      <c r="PJ137" s="21"/>
      <c r="PK137" s="22"/>
      <c r="PL137" s="23"/>
      <c r="PM137" s="24"/>
      <c r="PN137" s="25"/>
      <c r="PW137" s="25"/>
      <c r="QA137" s="21"/>
      <c r="QB137" s="22"/>
      <c r="QC137" s="23"/>
      <c r="QD137" s="24"/>
      <c r="QE137" s="25"/>
      <c r="QN137" s="25"/>
      <c r="QR137" s="21"/>
      <c r="QS137" s="22"/>
      <c r="QT137" s="23"/>
      <c r="QU137" s="24"/>
      <c r="QV137" s="25"/>
      <c r="RE137" s="25"/>
      <c r="RI137" s="21"/>
      <c r="RJ137" s="22"/>
      <c r="RK137" s="23"/>
      <c r="RL137" s="24"/>
      <c r="RM137" s="25"/>
      <c r="RV137" s="25"/>
      <c r="RZ137" s="21"/>
      <c r="SA137" s="22"/>
      <c r="SB137" s="23"/>
      <c r="SC137" s="24"/>
      <c r="SD137" s="25"/>
      <c r="SM137" s="25"/>
      <c r="SQ137" s="21"/>
      <c r="SR137" s="22"/>
      <c r="SS137" s="23"/>
      <c r="ST137" s="24"/>
      <c r="SU137" s="25"/>
      <c r="TD137" s="25"/>
      <c r="TH137" s="21"/>
      <c r="TI137" s="22"/>
      <c r="TJ137" s="23"/>
      <c r="TK137" s="24"/>
      <c r="TL137" s="25"/>
      <c r="TU137" s="25"/>
      <c r="TY137" s="21"/>
      <c r="TZ137" s="22"/>
      <c r="UA137" s="23"/>
      <c r="UB137" s="24"/>
      <c r="UC137" s="25"/>
      <c r="UL137" s="25"/>
      <c r="UP137" s="21"/>
      <c r="UQ137" s="22"/>
      <c r="UR137" s="23"/>
      <c r="US137" s="24"/>
      <c r="UT137" s="25"/>
      <c r="VC137" s="25"/>
      <c r="VG137" s="21"/>
      <c r="VH137" s="22"/>
      <c r="VI137" s="23"/>
      <c r="VJ137" s="24"/>
      <c r="VK137" s="25"/>
      <c r="VT137" s="25"/>
      <c r="VX137" s="21"/>
      <c r="VY137" s="22"/>
      <c r="VZ137" s="23"/>
      <c r="WA137" s="24"/>
      <c r="WB137" s="25"/>
      <c r="WK137" s="25"/>
      <c r="WO137" s="21"/>
      <c r="WP137" s="22"/>
      <c r="WQ137" s="23"/>
      <c r="WR137" s="24"/>
      <c r="WS137" s="25"/>
      <c r="XB137" s="25"/>
      <c r="XF137" s="21"/>
      <c r="XG137" s="22"/>
      <c r="XH137" s="23"/>
      <c r="XI137" s="24"/>
      <c r="XJ137" s="25"/>
      <c r="XS137" s="25"/>
      <c r="XW137" s="21"/>
      <c r="XX137" s="22"/>
      <c r="XY137" s="23"/>
      <c r="XZ137" s="24"/>
      <c r="YA137" s="25"/>
      <c r="YJ137" s="25"/>
      <c r="YN137" s="21"/>
      <c r="YO137" s="22"/>
      <c r="YP137" s="23"/>
      <c r="YQ137" s="24"/>
      <c r="YR137" s="25"/>
      <c r="ZA137" s="25"/>
      <c r="ZE137" s="21"/>
      <c r="ZF137" s="22"/>
      <c r="ZG137" s="23"/>
      <c r="ZH137" s="24"/>
      <c r="ZI137" s="25"/>
      <c r="ZR137" s="25"/>
      <c r="ZV137" s="21"/>
      <c r="ZW137" s="22"/>
      <c r="ZX137" s="23"/>
      <c r="ZY137" s="24"/>
      <c r="ZZ137" s="25"/>
      <c r="AAI137" s="25"/>
      <c r="AAM137" s="21"/>
      <c r="AAN137" s="22"/>
      <c r="AAO137" s="23"/>
      <c r="AAP137" s="24"/>
      <c r="AAQ137" s="25"/>
      <c r="AAZ137" s="25"/>
      <c r="ABD137" s="21"/>
      <c r="ABE137" s="22"/>
      <c r="ABF137" s="23"/>
      <c r="ABG137" s="24"/>
      <c r="ABH137" s="25"/>
      <c r="ABQ137" s="25"/>
      <c r="ABU137" s="21"/>
      <c r="ABV137" s="22"/>
      <c r="ABW137" s="23"/>
      <c r="ABX137" s="24"/>
      <c r="ABY137" s="25"/>
      <c r="ACH137" s="25"/>
      <c r="ACL137" s="21"/>
      <c r="ACM137" s="22"/>
      <c r="ACN137" s="23"/>
      <c r="ACO137" s="24"/>
      <c r="ACP137" s="25"/>
      <c r="ACY137" s="25"/>
      <c r="ADC137" s="21"/>
      <c r="ADD137" s="22"/>
      <c r="ADE137" s="23"/>
      <c r="ADF137" s="24"/>
      <c r="ADG137" s="25"/>
      <c r="ADP137" s="25"/>
      <c r="ADT137" s="21"/>
      <c r="ADU137" s="22"/>
      <c r="ADV137" s="23"/>
      <c r="ADW137" s="24"/>
      <c r="ADX137" s="25"/>
      <c r="AEG137" s="25"/>
      <c r="AEK137" s="21"/>
      <c r="AEL137" s="22"/>
      <c r="AEM137" s="23"/>
      <c r="AEN137" s="24"/>
      <c r="AEO137" s="25"/>
      <c r="AEX137" s="25"/>
      <c r="AFB137" s="21"/>
      <c r="AFC137" s="22"/>
      <c r="AFD137" s="23"/>
      <c r="AFE137" s="24"/>
      <c r="AFF137" s="25"/>
      <c r="AFO137" s="25"/>
      <c r="AFS137" s="21"/>
      <c r="AFT137" s="22"/>
      <c r="AFU137" s="23"/>
      <c r="AFV137" s="24"/>
      <c r="AFW137" s="25"/>
      <c r="AGF137" s="25"/>
      <c r="AGJ137" s="21"/>
      <c r="AGK137" s="22"/>
      <c r="AGL137" s="23"/>
      <c r="AGM137" s="24"/>
      <c r="AGN137" s="25"/>
      <c r="AGW137" s="25"/>
      <c r="AHA137" s="21"/>
      <c r="AHB137" s="22"/>
      <c r="AHC137" s="23"/>
      <c r="AHD137" s="24"/>
      <c r="AHE137" s="25"/>
      <c r="AHN137" s="25"/>
      <c r="AHR137" s="21"/>
      <c r="AHS137" s="22"/>
      <c r="AHT137" s="23"/>
      <c r="AHU137" s="24"/>
      <c r="AHV137" s="25"/>
      <c r="AIE137" s="25"/>
      <c r="AII137" s="21"/>
      <c r="AIJ137" s="22"/>
      <c r="AIK137" s="23"/>
      <c r="AIL137" s="24"/>
      <c r="AIM137" s="25"/>
      <c r="AIV137" s="25"/>
      <c r="AIZ137" s="21"/>
      <c r="AJA137" s="22"/>
      <c r="AJB137" s="23"/>
      <c r="AJC137" s="24"/>
      <c r="AJD137" s="25"/>
      <c r="AJM137" s="25"/>
      <c r="AJQ137" s="21"/>
      <c r="AJR137" s="22"/>
      <c r="AJS137" s="23"/>
      <c r="AJT137" s="24"/>
      <c r="AJU137" s="25"/>
      <c r="AKD137" s="25"/>
      <c r="AKH137" s="21"/>
      <c r="AKI137" s="22"/>
      <c r="AKJ137" s="23"/>
      <c r="AKK137" s="24"/>
      <c r="AKL137" s="25"/>
      <c r="AKU137" s="25"/>
      <c r="AKY137" s="21"/>
      <c r="AKZ137" s="22"/>
      <c r="ALA137" s="23"/>
      <c r="ALB137" s="24"/>
      <c r="ALC137" s="25"/>
      <c r="ALL137" s="25"/>
      <c r="ALP137" s="21"/>
      <c r="ALQ137" s="22"/>
      <c r="ALR137" s="23"/>
      <c r="ALS137" s="24"/>
      <c r="ALT137" s="25"/>
      <c r="AMC137" s="25"/>
      <c r="AMG137" s="21"/>
      <c r="AMH137" s="22"/>
      <c r="AMI137" s="23"/>
      <c r="AMJ137" s="24"/>
    </row>
    <row r="138" s="26" customFormat="true" ht="15" hidden="false" customHeight="false" outlineLevel="0" collapsed="false">
      <c r="A138" s="16" t="n">
        <v>136</v>
      </c>
      <c r="B138" s="17" t="s">
        <v>15</v>
      </c>
      <c r="C138" s="18" t="n">
        <v>43524</v>
      </c>
      <c r="D138" s="19" t="n">
        <f aca="false">E138/$E$214</f>
        <v>45.7347051712231</v>
      </c>
      <c r="E138" s="20" t="n">
        <v>30000</v>
      </c>
      <c r="F138" s="20"/>
      <c r="G138" s="20"/>
      <c r="H138" s="20"/>
      <c r="I138" s="20"/>
      <c r="J138" s="20"/>
      <c r="K138" s="20"/>
      <c r="L138" s="20"/>
      <c r="M138" s="20"/>
      <c r="N138" s="20" t="n">
        <v>30000</v>
      </c>
      <c r="O138" s="20"/>
      <c r="P138" s="20"/>
      <c r="Q138" s="20"/>
      <c r="R138" s="21"/>
      <c r="S138" s="22"/>
      <c r="T138" s="23"/>
      <c r="U138" s="24"/>
      <c r="V138" s="25"/>
      <c r="AE138" s="25"/>
      <c r="AI138" s="21"/>
      <c r="AJ138" s="22"/>
      <c r="AK138" s="23"/>
      <c r="AL138" s="24"/>
      <c r="AM138" s="25"/>
      <c r="AV138" s="25"/>
      <c r="AZ138" s="21"/>
      <c r="BA138" s="22"/>
      <c r="BB138" s="23"/>
      <c r="BC138" s="24"/>
      <c r="BD138" s="25"/>
      <c r="BM138" s="25"/>
      <c r="BQ138" s="21"/>
      <c r="BR138" s="22"/>
      <c r="BS138" s="23"/>
      <c r="BT138" s="24"/>
      <c r="BU138" s="25"/>
      <c r="CD138" s="25"/>
      <c r="CH138" s="21"/>
      <c r="CI138" s="22"/>
      <c r="CJ138" s="23"/>
      <c r="CK138" s="24"/>
      <c r="CL138" s="25"/>
      <c r="CU138" s="25"/>
      <c r="CY138" s="21"/>
      <c r="CZ138" s="22"/>
      <c r="DA138" s="23"/>
      <c r="DB138" s="24"/>
      <c r="DC138" s="25"/>
      <c r="DL138" s="25"/>
      <c r="DP138" s="21"/>
      <c r="DQ138" s="22"/>
      <c r="DR138" s="23"/>
      <c r="DS138" s="24"/>
      <c r="DT138" s="25"/>
      <c r="EC138" s="25"/>
      <c r="EG138" s="21"/>
      <c r="EH138" s="22"/>
      <c r="EI138" s="23"/>
      <c r="EJ138" s="24"/>
      <c r="EK138" s="25"/>
      <c r="ET138" s="25"/>
      <c r="EX138" s="21"/>
      <c r="EY138" s="22"/>
      <c r="EZ138" s="23"/>
      <c r="FA138" s="24"/>
      <c r="FB138" s="25"/>
      <c r="FK138" s="25"/>
      <c r="FO138" s="21"/>
      <c r="FP138" s="22"/>
      <c r="FQ138" s="23"/>
      <c r="FR138" s="24"/>
      <c r="FS138" s="25"/>
      <c r="GB138" s="25"/>
      <c r="GF138" s="21"/>
      <c r="GG138" s="22"/>
      <c r="GH138" s="23"/>
      <c r="GI138" s="24"/>
      <c r="GJ138" s="25"/>
      <c r="GS138" s="25"/>
      <c r="GW138" s="21"/>
      <c r="GX138" s="22"/>
      <c r="GY138" s="23"/>
      <c r="GZ138" s="24"/>
      <c r="HA138" s="25"/>
      <c r="HJ138" s="25"/>
      <c r="HN138" s="21"/>
      <c r="HO138" s="22"/>
      <c r="HP138" s="23"/>
      <c r="HQ138" s="24"/>
      <c r="HR138" s="25"/>
      <c r="IA138" s="25"/>
      <c r="IE138" s="21"/>
      <c r="IF138" s="22"/>
      <c r="IG138" s="23"/>
      <c r="IH138" s="24"/>
      <c r="II138" s="25"/>
      <c r="IR138" s="25"/>
      <c r="IV138" s="21"/>
      <c r="IW138" s="22"/>
      <c r="IX138" s="23"/>
      <c r="IY138" s="24"/>
      <c r="IZ138" s="25"/>
      <c r="JI138" s="25"/>
      <c r="JM138" s="21"/>
      <c r="JN138" s="22"/>
      <c r="JO138" s="23"/>
      <c r="JP138" s="24"/>
      <c r="JQ138" s="25"/>
      <c r="JZ138" s="25"/>
      <c r="KD138" s="21"/>
      <c r="KE138" s="22"/>
      <c r="KF138" s="23"/>
      <c r="KG138" s="24"/>
      <c r="KH138" s="25"/>
      <c r="KQ138" s="25"/>
      <c r="KU138" s="21"/>
      <c r="KV138" s="22"/>
      <c r="KW138" s="23"/>
      <c r="KX138" s="24"/>
      <c r="KY138" s="25"/>
      <c r="LH138" s="25"/>
      <c r="LL138" s="21"/>
      <c r="LM138" s="22"/>
      <c r="LN138" s="23"/>
      <c r="LO138" s="24"/>
      <c r="LP138" s="25"/>
      <c r="LY138" s="25"/>
      <c r="MC138" s="21"/>
      <c r="MD138" s="22"/>
      <c r="ME138" s="23"/>
      <c r="MF138" s="24"/>
      <c r="MG138" s="25"/>
      <c r="MP138" s="25"/>
      <c r="MT138" s="21"/>
      <c r="MU138" s="22"/>
      <c r="MV138" s="23"/>
      <c r="MW138" s="24"/>
      <c r="MX138" s="25"/>
      <c r="NG138" s="25"/>
      <c r="NK138" s="21"/>
      <c r="NL138" s="22"/>
      <c r="NM138" s="23"/>
      <c r="NN138" s="24"/>
      <c r="NO138" s="25"/>
      <c r="NX138" s="25"/>
      <c r="OB138" s="21"/>
      <c r="OC138" s="22"/>
      <c r="OD138" s="23"/>
      <c r="OE138" s="24"/>
      <c r="OF138" s="25"/>
      <c r="OO138" s="25"/>
      <c r="OS138" s="21"/>
      <c r="OT138" s="22"/>
      <c r="OU138" s="23"/>
      <c r="OV138" s="24"/>
      <c r="OW138" s="25"/>
      <c r="PF138" s="25"/>
      <c r="PJ138" s="21"/>
      <c r="PK138" s="22"/>
      <c r="PL138" s="23"/>
      <c r="PM138" s="24"/>
      <c r="PN138" s="25"/>
      <c r="PW138" s="25"/>
      <c r="QA138" s="21"/>
      <c r="QB138" s="22"/>
      <c r="QC138" s="23"/>
      <c r="QD138" s="24"/>
      <c r="QE138" s="25"/>
      <c r="QN138" s="25"/>
      <c r="QR138" s="21"/>
      <c r="QS138" s="22"/>
      <c r="QT138" s="23"/>
      <c r="QU138" s="24"/>
      <c r="QV138" s="25"/>
      <c r="RE138" s="25"/>
      <c r="RI138" s="21"/>
      <c r="RJ138" s="22"/>
      <c r="RK138" s="23"/>
      <c r="RL138" s="24"/>
      <c r="RM138" s="25"/>
      <c r="RV138" s="25"/>
      <c r="RZ138" s="21"/>
      <c r="SA138" s="22"/>
      <c r="SB138" s="23"/>
      <c r="SC138" s="24"/>
      <c r="SD138" s="25"/>
      <c r="SM138" s="25"/>
      <c r="SQ138" s="21"/>
      <c r="SR138" s="22"/>
      <c r="SS138" s="23"/>
      <c r="ST138" s="24"/>
      <c r="SU138" s="25"/>
      <c r="TD138" s="25"/>
      <c r="TH138" s="21"/>
      <c r="TI138" s="22"/>
      <c r="TJ138" s="23"/>
      <c r="TK138" s="24"/>
      <c r="TL138" s="25"/>
      <c r="TU138" s="25"/>
      <c r="TY138" s="21"/>
      <c r="TZ138" s="22"/>
      <c r="UA138" s="23"/>
      <c r="UB138" s="24"/>
      <c r="UC138" s="25"/>
      <c r="UL138" s="25"/>
      <c r="UP138" s="21"/>
      <c r="UQ138" s="22"/>
      <c r="UR138" s="23"/>
      <c r="US138" s="24"/>
      <c r="UT138" s="25"/>
      <c r="VC138" s="25"/>
      <c r="VG138" s="21"/>
      <c r="VH138" s="22"/>
      <c r="VI138" s="23"/>
      <c r="VJ138" s="24"/>
      <c r="VK138" s="25"/>
      <c r="VT138" s="25"/>
      <c r="VX138" s="21"/>
      <c r="VY138" s="22"/>
      <c r="VZ138" s="23"/>
      <c r="WA138" s="24"/>
      <c r="WB138" s="25"/>
      <c r="WK138" s="25"/>
      <c r="WO138" s="21"/>
      <c r="WP138" s="22"/>
      <c r="WQ138" s="23"/>
      <c r="WR138" s="24"/>
      <c r="WS138" s="25"/>
      <c r="XB138" s="25"/>
      <c r="XF138" s="21"/>
      <c r="XG138" s="22"/>
      <c r="XH138" s="23"/>
      <c r="XI138" s="24"/>
      <c r="XJ138" s="25"/>
      <c r="XS138" s="25"/>
      <c r="XW138" s="21"/>
      <c r="XX138" s="22"/>
      <c r="XY138" s="23"/>
      <c r="XZ138" s="24"/>
      <c r="YA138" s="25"/>
      <c r="YJ138" s="25"/>
      <c r="YN138" s="21"/>
      <c r="YO138" s="22"/>
      <c r="YP138" s="23"/>
      <c r="YQ138" s="24"/>
      <c r="YR138" s="25"/>
      <c r="ZA138" s="25"/>
      <c r="ZE138" s="21"/>
      <c r="ZF138" s="22"/>
      <c r="ZG138" s="23"/>
      <c r="ZH138" s="24"/>
      <c r="ZI138" s="25"/>
      <c r="ZR138" s="25"/>
      <c r="ZV138" s="21"/>
      <c r="ZW138" s="22"/>
      <c r="ZX138" s="23"/>
      <c r="ZY138" s="24"/>
      <c r="ZZ138" s="25"/>
      <c r="AAI138" s="25"/>
      <c r="AAM138" s="21"/>
      <c r="AAN138" s="22"/>
      <c r="AAO138" s="23"/>
      <c r="AAP138" s="24"/>
      <c r="AAQ138" s="25"/>
      <c r="AAZ138" s="25"/>
      <c r="ABD138" s="21"/>
      <c r="ABE138" s="22"/>
      <c r="ABF138" s="23"/>
      <c r="ABG138" s="24"/>
      <c r="ABH138" s="25"/>
      <c r="ABQ138" s="25"/>
      <c r="ABU138" s="21"/>
      <c r="ABV138" s="22"/>
      <c r="ABW138" s="23"/>
      <c r="ABX138" s="24"/>
      <c r="ABY138" s="25"/>
      <c r="ACH138" s="25"/>
      <c r="ACL138" s="21"/>
      <c r="ACM138" s="22"/>
      <c r="ACN138" s="23"/>
      <c r="ACO138" s="24"/>
      <c r="ACP138" s="25"/>
      <c r="ACY138" s="25"/>
      <c r="ADC138" s="21"/>
      <c r="ADD138" s="22"/>
      <c r="ADE138" s="23"/>
      <c r="ADF138" s="24"/>
      <c r="ADG138" s="25"/>
      <c r="ADP138" s="25"/>
      <c r="ADT138" s="21"/>
      <c r="ADU138" s="22"/>
      <c r="ADV138" s="23"/>
      <c r="ADW138" s="24"/>
      <c r="ADX138" s="25"/>
      <c r="AEG138" s="25"/>
      <c r="AEK138" s="21"/>
      <c r="AEL138" s="22"/>
      <c r="AEM138" s="23"/>
      <c r="AEN138" s="24"/>
      <c r="AEO138" s="25"/>
      <c r="AEX138" s="25"/>
      <c r="AFB138" s="21"/>
      <c r="AFC138" s="22"/>
      <c r="AFD138" s="23"/>
      <c r="AFE138" s="24"/>
      <c r="AFF138" s="25"/>
      <c r="AFO138" s="25"/>
      <c r="AFS138" s="21"/>
      <c r="AFT138" s="22"/>
      <c r="AFU138" s="23"/>
      <c r="AFV138" s="24"/>
      <c r="AFW138" s="25"/>
      <c r="AGF138" s="25"/>
      <c r="AGJ138" s="21"/>
      <c r="AGK138" s="22"/>
      <c r="AGL138" s="23"/>
      <c r="AGM138" s="24"/>
      <c r="AGN138" s="25"/>
      <c r="AGW138" s="25"/>
      <c r="AHA138" s="21"/>
      <c r="AHB138" s="22"/>
      <c r="AHC138" s="23"/>
      <c r="AHD138" s="24"/>
      <c r="AHE138" s="25"/>
      <c r="AHN138" s="25"/>
      <c r="AHR138" s="21"/>
      <c r="AHS138" s="22"/>
      <c r="AHT138" s="23"/>
      <c r="AHU138" s="24"/>
      <c r="AHV138" s="25"/>
      <c r="AIE138" s="25"/>
      <c r="AII138" s="21"/>
      <c r="AIJ138" s="22"/>
      <c r="AIK138" s="23"/>
      <c r="AIL138" s="24"/>
      <c r="AIM138" s="25"/>
      <c r="AIV138" s="25"/>
      <c r="AIZ138" s="21"/>
      <c r="AJA138" s="22"/>
      <c r="AJB138" s="23"/>
      <c r="AJC138" s="24"/>
      <c r="AJD138" s="25"/>
      <c r="AJM138" s="25"/>
      <c r="AJQ138" s="21"/>
      <c r="AJR138" s="22"/>
      <c r="AJS138" s="23"/>
      <c r="AJT138" s="24"/>
      <c r="AJU138" s="25"/>
      <c r="AKD138" s="25"/>
      <c r="AKH138" s="21"/>
      <c r="AKI138" s="22"/>
      <c r="AKJ138" s="23"/>
      <c r="AKK138" s="24"/>
      <c r="AKL138" s="25"/>
      <c r="AKU138" s="25"/>
      <c r="AKY138" s="21"/>
      <c r="AKZ138" s="22"/>
      <c r="ALA138" s="23"/>
      <c r="ALB138" s="24"/>
      <c r="ALC138" s="25"/>
      <c r="ALL138" s="25"/>
      <c r="ALP138" s="21"/>
      <c r="ALQ138" s="22"/>
      <c r="ALR138" s="23"/>
      <c r="ALS138" s="24"/>
      <c r="ALT138" s="25"/>
      <c r="AMC138" s="25"/>
      <c r="AMG138" s="21"/>
      <c r="AMH138" s="22"/>
      <c r="AMI138" s="23"/>
      <c r="AMJ138" s="24"/>
    </row>
    <row r="139" s="26" customFormat="true" ht="15" hidden="false" customHeight="false" outlineLevel="0" collapsed="false">
      <c r="A139" s="16" t="n">
        <v>137</v>
      </c>
      <c r="B139" s="17" t="s">
        <v>8</v>
      </c>
      <c r="C139" s="18" t="n">
        <v>43555</v>
      </c>
      <c r="D139" s="19" t="n">
        <f aca="false">E139/$E$214</f>
        <v>152.44901723741</v>
      </c>
      <c r="E139" s="20" t="n">
        <v>100000</v>
      </c>
      <c r="F139" s="20"/>
      <c r="G139" s="20" t="n">
        <v>100000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/>
      <c r="S139" s="22"/>
      <c r="T139" s="23"/>
      <c r="U139" s="24"/>
      <c r="V139" s="25"/>
      <c r="AE139" s="25"/>
      <c r="AI139" s="21"/>
      <c r="AJ139" s="22"/>
      <c r="AK139" s="23"/>
      <c r="AL139" s="24"/>
      <c r="AM139" s="25"/>
      <c r="AV139" s="25"/>
      <c r="AZ139" s="21"/>
      <c r="BA139" s="22"/>
      <c r="BB139" s="23"/>
      <c r="BC139" s="24"/>
      <c r="BD139" s="25"/>
      <c r="BM139" s="25"/>
      <c r="BQ139" s="21"/>
      <c r="BR139" s="22"/>
      <c r="BS139" s="23"/>
      <c r="BT139" s="24"/>
      <c r="BU139" s="25"/>
      <c r="CD139" s="25"/>
      <c r="CH139" s="21"/>
      <c r="CI139" s="22"/>
      <c r="CJ139" s="23"/>
      <c r="CK139" s="24"/>
      <c r="CL139" s="25"/>
      <c r="CU139" s="25"/>
      <c r="CY139" s="21"/>
      <c r="CZ139" s="22"/>
      <c r="DA139" s="23"/>
      <c r="DB139" s="24"/>
      <c r="DC139" s="25"/>
      <c r="DL139" s="25"/>
      <c r="DP139" s="21"/>
      <c r="DQ139" s="22"/>
      <c r="DR139" s="23"/>
      <c r="DS139" s="24"/>
      <c r="DT139" s="25"/>
      <c r="EC139" s="25"/>
      <c r="EG139" s="21"/>
      <c r="EH139" s="22"/>
      <c r="EI139" s="23"/>
      <c r="EJ139" s="24"/>
      <c r="EK139" s="25"/>
      <c r="ET139" s="25"/>
      <c r="EX139" s="21"/>
      <c r="EY139" s="22"/>
      <c r="EZ139" s="23"/>
      <c r="FA139" s="24"/>
      <c r="FB139" s="25"/>
      <c r="FK139" s="25"/>
      <c r="FO139" s="21"/>
      <c r="FP139" s="22"/>
      <c r="FQ139" s="23"/>
      <c r="FR139" s="24"/>
      <c r="FS139" s="25"/>
      <c r="GB139" s="25"/>
      <c r="GF139" s="21"/>
      <c r="GG139" s="22"/>
      <c r="GH139" s="23"/>
      <c r="GI139" s="24"/>
      <c r="GJ139" s="25"/>
      <c r="GS139" s="25"/>
      <c r="GW139" s="21"/>
      <c r="GX139" s="22"/>
      <c r="GY139" s="23"/>
      <c r="GZ139" s="24"/>
      <c r="HA139" s="25"/>
      <c r="HJ139" s="25"/>
      <c r="HN139" s="21"/>
      <c r="HO139" s="22"/>
      <c r="HP139" s="23"/>
      <c r="HQ139" s="24"/>
      <c r="HR139" s="25"/>
      <c r="IA139" s="25"/>
      <c r="IE139" s="21"/>
      <c r="IF139" s="22"/>
      <c r="IG139" s="23"/>
      <c r="IH139" s="24"/>
      <c r="II139" s="25"/>
      <c r="IR139" s="25"/>
      <c r="IV139" s="21"/>
      <c r="IW139" s="22"/>
      <c r="IX139" s="23"/>
      <c r="IY139" s="24"/>
      <c r="IZ139" s="25"/>
      <c r="JI139" s="25"/>
      <c r="JM139" s="21"/>
      <c r="JN139" s="22"/>
      <c r="JO139" s="23"/>
      <c r="JP139" s="24"/>
      <c r="JQ139" s="25"/>
      <c r="JZ139" s="25"/>
      <c r="KD139" s="21"/>
      <c r="KE139" s="22"/>
      <c r="KF139" s="23"/>
      <c r="KG139" s="24"/>
      <c r="KH139" s="25"/>
      <c r="KQ139" s="25"/>
      <c r="KU139" s="21"/>
      <c r="KV139" s="22"/>
      <c r="KW139" s="23"/>
      <c r="KX139" s="24"/>
      <c r="KY139" s="25"/>
      <c r="LH139" s="25"/>
      <c r="LL139" s="21"/>
      <c r="LM139" s="22"/>
      <c r="LN139" s="23"/>
      <c r="LO139" s="24"/>
      <c r="LP139" s="25"/>
      <c r="LY139" s="25"/>
      <c r="MC139" s="21"/>
      <c r="MD139" s="22"/>
      <c r="ME139" s="23"/>
      <c r="MF139" s="24"/>
      <c r="MG139" s="25"/>
      <c r="MP139" s="25"/>
      <c r="MT139" s="21"/>
      <c r="MU139" s="22"/>
      <c r="MV139" s="23"/>
      <c r="MW139" s="24"/>
      <c r="MX139" s="25"/>
      <c r="NG139" s="25"/>
      <c r="NK139" s="21"/>
      <c r="NL139" s="22"/>
      <c r="NM139" s="23"/>
      <c r="NN139" s="24"/>
      <c r="NO139" s="25"/>
      <c r="NX139" s="25"/>
      <c r="OB139" s="21"/>
      <c r="OC139" s="22"/>
      <c r="OD139" s="23"/>
      <c r="OE139" s="24"/>
      <c r="OF139" s="25"/>
      <c r="OO139" s="25"/>
      <c r="OS139" s="21"/>
      <c r="OT139" s="22"/>
      <c r="OU139" s="23"/>
      <c r="OV139" s="24"/>
      <c r="OW139" s="25"/>
      <c r="PF139" s="25"/>
      <c r="PJ139" s="21"/>
      <c r="PK139" s="22"/>
      <c r="PL139" s="23"/>
      <c r="PM139" s="24"/>
      <c r="PN139" s="25"/>
      <c r="PW139" s="25"/>
      <c r="QA139" s="21"/>
      <c r="QB139" s="22"/>
      <c r="QC139" s="23"/>
      <c r="QD139" s="24"/>
      <c r="QE139" s="25"/>
      <c r="QN139" s="25"/>
      <c r="QR139" s="21"/>
      <c r="QS139" s="22"/>
      <c r="QT139" s="23"/>
      <c r="QU139" s="24"/>
      <c r="QV139" s="25"/>
      <c r="RE139" s="25"/>
      <c r="RI139" s="21"/>
      <c r="RJ139" s="22"/>
      <c r="RK139" s="23"/>
      <c r="RL139" s="24"/>
      <c r="RM139" s="25"/>
      <c r="RV139" s="25"/>
      <c r="RZ139" s="21"/>
      <c r="SA139" s="22"/>
      <c r="SB139" s="23"/>
      <c r="SC139" s="24"/>
      <c r="SD139" s="25"/>
      <c r="SM139" s="25"/>
      <c r="SQ139" s="21"/>
      <c r="SR139" s="22"/>
      <c r="SS139" s="23"/>
      <c r="ST139" s="24"/>
      <c r="SU139" s="25"/>
      <c r="TD139" s="25"/>
      <c r="TH139" s="21"/>
      <c r="TI139" s="22"/>
      <c r="TJ139" s="23"/>
      <c r="TK139" s="24"/>
      <c r="TL139" s="25"/>
      <c r="TU139" s="25"/>
      <c r="TY139" s="21"/>
      <c r="TZ139" s="22"/>
      <c r="UA139" s="23"/>
      <c r="UB139" s="24"/>
      <c r="UC139" s="25"/>
      <c r="UL139" s="25"/>
      <c r="UP139" s="21"/>
      <c r="UQ139" s="22"/>
      <c r="UR139" s="23"/>
      <c r="US139" s="24"/>
      <c r="UT139" s="25"/>
      <c r="VC139" s="25"/>
      <c r="VG139" s="21"/>
      <c r="VH139" s="22"/>
      <c r="VI139" s="23"/>
      <c r="VJ139" s="24"/>
      <c r="VK139" s="25"/>
      <c r="VT139" s="25"/>
      <c r="VX139" s="21"/>
      <c r="VY139" s="22"/>
      <c r="VZ139" s="23"/>
      <c r="WA139" s="24"/>
      <c r="WB139" s="25"/>
      <c r="WK139" s="25"/>
      <c r="WO139" s="21"/>
      <c r="WP139" s="22"/>
      <c r="WQ139" s="23"/>
      <c r="WR139" s="24"/>
      <c r="WS139" s="25"/>
      <c r="XB139" s="25"/>
      <c r="XF139" s="21"/>
      <c r="XG139" s="22"/>
      <c r="XH139" s="23"/>
      <c r="XI139" s="24"/>
      <c r="XJ139" s="25"/>
      <c r="XS139" s="25"/>
      <c r="XW139" s="21"/>
      <c r="XX139" s="22"/>
      <c r="XY139" s="23"/>
      <c r="XZ139" s="24"/>
      <c r="YA139" s="25"/>
      <c r="YJ139" s="25"/>
      <c r="YN139" s="21"/>
      <c r="YO139" s="22"/>
      <c r="YP139" s="23"/>
      <c r="YQ139" s="24"/>
      <c r="YR139" s="25"/>
      <c r="ZA139" s="25"/>
      <c r="ZE139" s="21"/>
      <c r="ZF139" s="22"/>
      <c r="ZG139" s="23"/>
      <c r="ZH139" s="24"/>
      <c r="ZI139" s="25"/>
      <c r="ZR139" s="25"/>
      <c r="ZV139" s="21"/>
      <c r="ZW139" s="22"/>
      <c r="ZX139" s="23"/>
      <c r="ZY139" s="24"/>
      <c r="ZZ139" s="25"/>
      <c r="AAI139" s="25"/>
      <c r="AAM139" s="21"/>
      <c r="AAN139" s="22"/>
      <c r="AAO139" s="23"/>
      <c r="AAP139" s="24"/>
      <c r="AAQ139" s="25"/>
      <c r="AAZ139" s="25"/>
      <c r="ABD139" s="21"/>
      <c r="ABE139" s="22"/>
      <c r="ABF139" s="23"/>
      <c r="ABG139" s="24"/>
      <c r="ABH139" s="25"/>
      <c r="ABQ139" s="25"/>
      <c r="ABU139" s="21"/>
      <c r="ABV139" s="22"/>
      <c r="ABW139" s="23"/>
      <c r="ABX139" s="24"/>
      <c r="ABY139" s="25"/>
      <c r="ACH139" s="25"/>
      <c r="ACL139" s="21"/>
      <c r="ACM139" s="22"/>
      <c r="ACN139" s="23"/>
      <c r="ACO139" s="24"/>
      <c r="ACP139" s="25"/>
      <c r="ACY139" s="25"/>
      <c r="ADC139" s="21"/>
      <c r="ADD139" s="22"/>
      <c r="ADE139" s="23"/>
      <c r="ADF139" s="24"/>
      <c r="ADG139" s="25"/>
      <c r="ADP139" s="25"/>
      <c r="ADT139" s="21"/>
      <c r="ADU139" s="22"/>
      <c r="ADV139" s="23"/>
      <c r="ADW139" s="24"/>
      <c r="ADX139" s="25"/>
      <c r="AEG139" s="25"/>
      <c r="AEK139" s="21"/>
      <c r="AEL139" s="22"/>
      <c r="AEM139" s="23"/>
      <c r="AEN139" s="24"/>
      <c r="AEO139" s="25"/>
      <c r="AEX139" s="25"/>
      <c r="AFB139" s="21"/>
      <c r="AFC139" s="22"/>
      <c r="AFD139" s="23"/>
      <c r="AFE139" s="24"/>
      <c r="AFF139" s="25"/>
      <c r="AFO139" s="25"/>
      <c r="AFS139" s="21"/>
      <c r="AFT139" s="22"/>
      <c r="AFU139" s="23"/>
      <c r="AFV139" s="24"/>
      <c r="AFW139" s="25"/>
      <c r="AGF139" s="25"/>
      <c r="AGJ139" s="21"/>
      <c r="AGK139" s="22"/>
      <c r="AGL139" s="23"/>
      <c r="AGM139" s="24"/>
      <c r="AGN139" s="25"/>
      <c r="AGW139" s="25"/>
      <c r="AHA139" s="21"/>
      <c r="AHB139" s="22"/>
      <c r="AHC139" s="23"/>
      <c r="AHD139" s="24"/>
      <c r="AHE139" s="25"/>
      <c r="AHN139" s="25"/>
      <c r="AHR139" s="21"/>
      <c r="AHS139" s="22"/>
      <c r="AHT139" s="23"/>
      <c r="AHU139" s="24"/>
      <c r="AHV139" s="25"/>
      <c r="AIE139" s="25"/>
      <c r="AII139" s="21"/>
      <c r="AIJ139" s="22"/>
      <c r="AIK139" s="23"/>
      <c r="AIL139" s="24"/>
      <c r="AIM139" s="25"/>
      <c r="AIV139" s="25"/>
      <c r="AIZ139" s="21"/>
      <c r="AJA139" s="22"/>
      <c r="AJB139" s="23"/>
      <c r="AJC139" s="24"/>
      <c r="AJD139" s="25"/>
      <c r="AJM139" s="25"/>
      <c r="AJQ139" s="21"/>
      <c r="AJR139" s="22"/>
      <c r="AJS139" s="23"/>
      <c r="AJT139" s="24"/>
      <c r="AJU139" s="25"/>
      <c r="AKD139" s="25"/>
      <c r="AKH139" s="21"/>
      <c r="AKI139" s="22"/>
      <c r="AKJ139" s="23"/>
      <c r="AKK139" s="24"/>
      <c r="AKL139" s="25"/>
      <c r="AKU139" s="25"/>
      <c r="AKY139" s="21"/>
      <c r="AKZ139" s="22"/>
      <c r="ALA139" s="23"/>
      <c r="ALB139" s="24"/>
      <c r="ALC139" s="25"/>
      <c r="ALL139" s="25"/>
      <c r="ALP139" s="21"/>
      <c r="ALQ139" s="22"/>
      <c r="ALR139" s="23"/>
      <c r="ALS139" s="24"/>
      <c r="ALT139" s="25"/>
      <c r="AMC139" s="25"/>
      <c r="AMG139" s="21"/>
      <c r="AMH139" s="22"/>
      <c r="AMI139" s="23"/>
      <c r="AMJ139" s="24"/>
    </row>
    <row r="140" s="26" customFormat="true" ht="15" hidden="false" customHeight="false" outlineLevel="0" collapsed="false">
      <c r="A140" s="16" t="n">
        <v>138</v>
      </c>
      <c r="B140" s="17" t="s">
        <v>15</v>
      </c>
      <c r="C140" s="18" t="n">
        <v>43555</v>
      </c>
      <c r="D140" s="19" t="n">
        <f aca="false">E140/$E$214</f>
        <v>45.7347051712231</v>
      </c>
      <c r="E140" s="20" t="n">
        <v>30000</v>
      </c>
      <c r="F140" s="20"/>
      <c r="G140" s="20"/>
      <c r="H140" s="20"/>
      <c r="I140" s="20"/>
      <c r="J140" s="20"/>
      <c r="K140" s="20"/>
      <c r="L140" s="20"/>
      <c r="M140" s="20"/>
      <c r="N140" s="20" t="n">
        <v>30000</v>
      </c>
      <c r="O140" s="20"/>
      <c r="P140" s="20"/>
      <c r="Q140" s="20"/>
      <c r="R140" s="21"/>
      <c r="S140" s="22"/>
      <c r="T140" s="23"/>
      <c r="U140" s="24"/>
      <c r="V140" s="25"/>
      <c r="AE140" s="25"/>
      <c r="AI140" s="21"/>
      <c r="AJ140" s="22"/>
      <c r="AK140" s="23"/>
      <c r="AL140" s="24"/>
      <c r="AM140" s="25"/>
      <c r="AV140" s="25"/>
      <c r="AZ140" s="21"/>
      <c r="BA140" s="22"/>
      <c r="BB140" s="23"/>
      <c r="BC140" s="24"/>
      <c r="BD140" s="25"/>
      <c r="BM140" s="25"/>
      <c r="BQ140" s="21"/>
      <c r="BR140" s="22"/>
      <c r="BS140" s="23"/>
      <c r="BT140" s="24"/>
      <c r="BU140" s="25"/>
      <c r="CD140" s="25"/>
      <c r="CH140" s="21"/>
      <c r="CI140" s="22"/>
      <c r="CJ140" s="23"/>
      <c r="CK140" s="24"/>
      <c r="CL140" s="25"/>
      <c r="CU140" s="25"/>
      <c r="CY140" s="21"/>
      <c r="CZ140" s="22"/>
      <c r="DA140" s="23"/>
      <c r="DB140" s="24"/>
      <c r="DC140" s="25"/>
      <c r="DL140" s="25"/>
      <c r="DP140" s="21"/>
      <c r="DQ140" s="22"/>
      <c r="DR140" s="23"/>
      <c r="DS140" s="24"/>
      <c r="DT140" s="25"/>
      <c r="EC140" s="25"/>
      <c r="EG140" s="21"/>
      <c r="EH140" s="22"/>
      <c r="EI140" s="23"/>
      <c r="EJ140" s="24"/>
      <c r="EK140" s="25"/>
      <c r="ET140" s="25"/>
      <c r="EX140" s="21"/>
      <c r="EY140" s="22"/>
      <c r="EZ140" s="23"/>
      <c r="FA140" s="24"/>
      <c r="FB140" s="25"/>
      <c r="FK140" s="25"/>
      <c r="FO140" s="21"/>
      <c r="FP140" s="22"/>
      <c r="FQ140" s="23"/>
      <c r="FR140" s="24"/>
      <c r="FS140" s="25"/>
      <c r="GB140" s="25"/>
      <c r="GF140" s="21"/>
      <c r="GG140" s="22"/>
      <c r="GH140" s="23"/>
      <c r="GI140" s="24"/>
      <c r="GJ140" s="25"/>
      <c r="GS140" s="25"/>
      <c r="GW140" s="21"/>
      <c r="GX140" s="22"/>
      <c r="GY140" s="23"/>
      <c r="GZ140" s="24"/>
      <c r="HA140" s="25"/>
      <c r="HJ140" s="25"/>
      <c r="HN140" s="21"/>
      <c r="HO140" s="22"/>
      <c r="HP140" s="23"/>
      <c r="HQ140" s="24"/>
      <c r="HR140" s="25"/>
      <c r="IA140" s="25"/>
      <c r="IE140" s="21"/>
      <c r="IF140" s="22"/>
      <c r="IG140" s="23"/>
      <c r="IH140" s="24"/>
      <c r="II140" s="25"/>
      <c r="IR140" s="25"/>
      <c r="IV140" s="21"/>
      <c r="IW140" s="22"/>
      <c r="IX140" s="23"/>
      <c r="IY140" s="24"/>
      <c r="IZ140" s="25"/>
      <c r="JI140" s="25"/>
      <c r="JM140" s="21"/>
      <c r="JN140" s="22"/>
      <c r="JO140" s="23"/>
      <c r="JP140" s="24"/>
      <c r="JQ140" s="25"/>
      <c r="JZ140" s="25"/>
      <c r="KD140" s="21"/>
      <c r="KE140" s="22"/>
      <c r="KF140" s="23"/>
      <c r="KG140" s="24"/>
      <c r="KH140" s="25"/>
      <c r="KQ140" s="25"/>
      <c r="KU140" s="21"/>
      <c r="KV140" s="22"/>
      <c r="KW140" s="23"/>
      <c r="KX140" s="24"/>
      <c r="KY140" s="25"/>
      <c r="LH140" s="25"/>
      <c r="LL140" s="21"/>
      <c r="LM140" s="22"/>
      <c r="LN140" s="23"/>
      <c r="LO140" s="24"/>
      <c r="LP140" s="25"/>
      <c r="LY140" s="25"/>
      <c r="MC140" s="21"/>
      <c r="MD140" s="22"/>
      <c r="ME140" s="23"/>
      <c r="MF140" s="24"/>
      <c r="MG140" s="25"/>
      <c r="MP140" s="25"/>
      <c r="MT140" s="21"/>
      <c r="MU140" s="22"/>
      <c r="MV140" s="23"/>
      <c r="MW140" s="24"/>
      <c r="MX140" s="25"/>
      <c r="NG140" s="25"/>
      <c r="NK140" s="21"/>
      <c r="NL140" s="22"/>
      <c r="NM140" s="23"/>
      <c r="NN140" s="24"/>
      <c r="NO140" s="25"/>
      <c r="NX140" s="25"/>
      <c r="OB140" s="21"/>
      <c r="OC140" s="22"/>
      <c r="OD140" s="23"/>
      <c r="OE140" s="24"/>
      <c r="OF140" s="25"/>
      <c r="OO140" s="25"/>
      <c r="OS140" s="21"/>
      <c r="OT140" s="22"/>
      <c r="OU140" s="23"/>
      <c r="OV140" s="24"/>
      <c r="OW140" s="25"/>
      <c r="PF140" s="25"/>
      <c r="PJ140" s="21"/>
      <c r="PK140" s="22"/>
      <c r="PL140" s="23"/>
      <c r="PM140" s="24"/>
      <c r="PN140" s="25"/>
      <c r="PW140" s="25"/>
      <c r="QA140" s="21"/>
      <c r="QB140" s="22"/>
      <c r="QC140" s="23"/>
      <c r="QD140" s="24"/>
      <c r="QE140" s="25"/>
      <c r="QN140" s="25"/>
      <c r="QR140" s="21"/>
      <c r="QS140" s="22"/>
      <c r="QT140" s="23"/>
      <c r="QU140" s="24"/>
      <c r="QV140" s="25"/>
      <c r="RE140" s="25"/>
      <c r="RI140" s="21"/>
      <c r="RJ140" s="22"/>
      <c r="RK140" s="23"/>
      <c r="RL140" s="24"/>
      <c r="RM140" s="25"/>
      <c r="RV140" s="25"/>
      <c r="RZ140" s="21"/>
      <c r="SA140" s="22"/>
      <c r="SB140" s="23"/>
      <c r="SC140" s="24"/>
      <c r="SD140" s="25"/>
      <c r="SM140" s="25"/>
      <c r="SQ140" s="21"/>
      <c r="SR140" s="22"/>
      <c r="SS140" s="23"/>
      <c r="ST140" s="24"/>
      <c r="SU140" s="25"/>
      <c r="TD140" s="25"/>
      <c r="TH140" s="21"/>
      <c r="TI140" s="22"/>
      <c r="TJ140" s="23"/>
      <c r="TK140" s="24"/>
      <c r="TL140" s="25"/>
      <c r="TU140" s="25"/>
      <c r="TY140" s="21"/>
      <c r="TZ140" s="22"/>
      <c r="UA140" s="23"/>
      <c r="UB140" s="24"/>
      <c r="UC140" s="25"/>
      <c r="UL140" s="25"/>
      <c r="UP140" s="21"/>
      <c r="UQ140" s="22"/>
      <c r="UR140" s="23"/>
      <c r="US140" s="24"/>
      <c r="UT140" s="25"/>
      <c r="VC140" s="25"/>
      <c r="VG140" s="21"/>
      <c r="VH140" s="22"/>
      <c r="VI140" s="23"/>
      <c r="VJ140" s="24"/>
      <c r="VK140" s="25"/>
      <c r="VT140" s="25"/>
      <c r="VX140" s="21"/>
      <c r="VY140" s="22"/>
      <c r="VZ140" s="23"/>
      <c r="WA140" s="24"/>
      <c r="WB140" s="25"/>
      <c r="WK140" s="25"/>
      <c r="WO140" s="21"/>
      <c r="WP140" s="22"/>
      <c r="WQ140" s="23"/>
      <c r="WR140" s="24"/>
      <c r="WS140" s="25"/>
      <c r="XB140" s="25"/>
      <c r="XF140" s="21"/>
      <c r="XG140" s="22"/>
      <c r="XH140" s="23"/>
      <c r="XI140" s="24"/>
      <c r="XJ140" s="25"/>
      <c r="XS140" s="25"/>
      <c r="XW140" s="21"/>
      <c r="XX140" s="22"/>
      <c r="XY140" s="23"/>
      <c r="XZ140" s="24"/>
      <c r="YA140" s="25"/>
      <c r="YJ140" s="25"/>
      <c r="YN140" s="21"/>
      <c r="YO140" s="22"/>
      <c r="YP140" s="23"/>
      <c r="YQ140" s="24"/>
      <c r="YR140" s="25"/>
      <c r="ZA140" s="25"/>
      <c r="ZE140" s="21"/>
      <c r="ZF140" s="22"/>
      <c r="ZG140" s="23"/>
      <c r="ZH140" s="24"/>
      <c r="ZI140" s="25"/>
      <c r="ZR140" s="25"/>
      <c r="ZV140" s="21"/>
      <c r="ZW140" s="22"/>
      <c r="ZX140" s="23"/>
      <c r="ZY140" s="24"/>
      <c r="ZZ140" s="25"/>
      <c r="AAI140" s="25"/>
      <c r="AAM140" s="21"/>
      <c r="AAN140" s="22"/>
      <c r="AAO140" s="23"/>
      <c r="AAP140" s="24"/>
      <c r="AAQ140" s="25"/>
      <c r="AAZ140" s="25"/>
      <c r="ABD140" s="21"/>
      <c r="ABE140" s="22"/>
      <c r="ABF140" s="23"/>
      <c r="ABG140" s="24"/>
      <c r="ABH140" s="25"/>
      <c r="ABQ140" s="25"/>
      <c r="ABU140" s="21"/>
      <c r="ABV140" s="22"/>
      <c r="ABW140" s="23"/>
      <c r="ABX140" s="24"/>
      <c r="ABY140" s="25"/>
      <c r="ACH140" s="25"/>
      <c r="ACL140" s="21"/>
      <c r="ACM140" s="22"/>
      <c r="ACN140" s="23"/>
      <c r="ACO140" s="24"/>
      <c r="ACP140" s="25"/>
      <c r="ACY140" s="25"/>
      <c r="ADC140" s="21"/>
      <c r="ADD140" s="22"/>
      <c r="ADE140" s="23"/>
      <c r="ADF140" s="24"/>
      <c r="ADG140" s="25"/>
      <c r="ADP140" s="25"/>
      <c r="ADT140" s="21"/>
      <c r="ADU140" s="22"/>
      <c r="ADV140" s="23"/>
      <c r="ADW140" s="24"/>
      <c r="ADX140" s="25"/>
      <c r="AEG140" s="25"/>
      <c r="AEK140" s="21"/>
      <c r="AEL140" s="22"/>
      <c r="AEM140" s="23"/>
      <c r="AEN140" s="24"/>
      <c r="AEO140" s="25"/>
      <c r="AEX140" s="25"/>
      <c r="AFB140" s="21"/>
      <c r="AFC140" s="22"/>
      <c r="AFD140" s="23"/>
      <c r="AFE140" s="24"/>
      <c r="AFF140" s="25"/>
      <c r="AFO140" s="25"/>
      <c r="AFS140" s="21"/>
      <c r="AFT140" s="22"/>
      <c r="AFU140" s="23"/>
      <c r="AFV140" s="24"/>
      <c r="AFW140" s="25"/>
      <c r="AGF140" s="25"/>
      <c r="AGJ140" s="21"/>
      <c r="AGK140" s="22"/>
      <c r="AGL140" s="23"/>
      <c r="AGM140" s="24"/>
      <c r="AGN140" s="25"/>
      <c r="AGW140" s="25"/>
      <c r="AHA140" s="21"/>
      <c r="AHB140" s="22"/>
      <c r="AHC140" s="23"/>
      <c r="AHD140" s="24"/>
      <c r="AHE140" s="25"/>
      <c r="AHN140" s="25"/>
      <c r="AHR140" s="21"/>
      <c r="AHS140" s="22"/>
      <c r="AHT140" s="23"/>
      <c r="AHU140" s="24"/>
      <c r="AHV140" s="25"/>
      <c r="AIE140" s="25"/>
      <c r="AII140" s="21"/>
      <c r="AIJ140" s="22"/>
      <c r="AIK140" s="23"/>
      <c r="AIL140" s="24"/>
      <c r="AIM140" s="25"/>
      <c r="AIV140" s="25"/>
      <c r="AIZ140" s="21"/>
      <c r="AJA140" s="22"/>
      <c r="AJB140" s="23"/>
      <c r="AJC140" s="24"/>
      <c r="AJD140" s="25"/>
      <c r="AJM140" s="25"/>
      <c r="AJQ140" s="21"/>
      <c r="AJR140" s="22"/>
      <c r="AJS140" s="23"/>
      <c r="AJT140" s="24"/>
      <c r="AJU140" s="25"/>
      <c r="AKD140" s="25"/>
      <c r="AKH140" s="21"/>
      <c r="AKI140" s="22"/>
      <c r="AKJ140" s="23"/>
      <c r="AKK140" s="24"/>
      <c r="AKL140" s="25"/>
      <c r="AKU140" s="25"/>
      <c r="AKY140" s="21"/>
      <c r="AKZ140" s="22"/>
      <c r="ALA140" s="23"/>
      <c r="ALB140" s="24"/>
      <c r="ALC140" s="25"/>
      <c r="ALL140" s="25"/>
      <c r="ALP140" s="21"/>
      <c r="ALQ140" s="22"/>
      <c r="ALR140" s="23"/>
      <c r="ALS140" s="24"/>
      <c r="ALT140" s="25"/>
      <c r="AMC140" s="25"/>
      <c r="AMG140" s="21"/>
      <c r="AMH140" s="22"/>
      <c r="AMI140" s="23"/>
      <c r="AMJ140" s="24"/>
    </row>
    <row r="141" s="26" customFormat="true" ht="15" hidden="false" customHeight="false" outlineLevel="0" collapsed="false">
      <c r="A141" s="16" t="n">
        <v>139</v>
      </c>
      <c r="B141" s="17" t="s">
        <v>20</v>
      </c>
      <c r="C141" s="18" t="n">
        <v>43558</v>
      </c>
      <c r="D141" s="19" t="n">
        <f aca="false">E141/$E$214</f>
        <v>7.62245086187052</v>
      </c>
      <c r="E141" s="20" t="n">
        <v>5000</v>
      </c>
      <c r="F141" s="20" t="n">
        <v>5000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  <c r="S141" s="22"/>
      <c r="T141" s="23"/>
      <c r="U141" s="24"/>
      <c r="V141" s="25"/>
      <c r="AE141" s="25"/>
      <c r="AI141" s="21"/>
      <c r="AJ141" s="22"/>
      <c r="AK141" s="23"/>
      <c r="AL141" s="24"/>
      <c r="AM141" s="25"/>
      <c r="AV141" s="25"/>
      <c r="AZ141" s="21"/>
      <c r="BA141" s="22"/>
      <c r="BB141" s="23"/>
      <c r="BC141" s="24"/>
      <c r="BD141" s="25"/>
      <c r="BM141" s="25"/>
      <c r="BQ141" s="21"/>
      <c r="BR141" s="22"/>
      <c r="BS141" s="23"/>
      <c r="BT141" s="24"/>
      <c r="BU141" s="25"/>
      <c r="CD141" s="25"/>
      <c r="CH141" s="21"/>
      <c r="CI141" s="22"/>
      <c r="CJ141" s="23"/>
      <c r="CK141" s="24"/>
      <c r="CL141" s="25"/>
      <c r="CU141" s="25"/>
      <c r="CY141" s="21"/>
      <c r="CZ141" s="22"/>
      <c r="DA141" s="23"/>
      <c r="DB141" s="24"/>
      <c r="DC141" s="25"/>
      <c r="DL141" s="25"/>
      <c r="DP141" s="21"/>
      <c r="DQ141" s="22"/>
      <c r="DR141" s="23"/>
      <c r="DS141" s="24"/>
      <c r="DT141" s="25"/>
      <c r="EC141" s="25"/>
      <c r="EG141" s="21"/>
      <c r="EH141" s="22"/>
      <c r="EI141" s="23"/>
      <c r="EJ141" s="24"/>
      <c r="EK141" s="25"/>
      <c r="ET141" s="25"/>
      <c r="EX141" s="21"/>
      <c r="EY141" s="22"/>
      <c r="EZ141" s="23"/>
      <c r="FA141" s="24"/>
      <c r="FB141" s="25"/>
      <c r="FK141" s="25"/>
      <c r="FO141" s="21"/>
      <c r="FP141" s="22"/>
      <c r="FQ141" s="23"/>
      <c r="FR141" s="24"/>
      <c r="FS141" s="25"/>
      <c r="GB141" s="25"/>
      <c r="GF141" s="21"/>
      <c r="GG141" s="22"/>
      <c r="GH141" s="23"/>
      <c r="GI141" s="24"/>
      <c r="GJ141" s="25"/>
      <c r="GS141" s="25"/>
      <c r="GW141" s="21"/>
      <c r="GX141" s="22"/>
      <c r="GY141" s="23"/>
      <c r="GZ141" s="24"/>
      <c r="HA141" s="25"/>
      <c r="HJ141" s="25"/>
      <c r="HN141" s="21"/>
      <c r="HO141" s="22"/>
      <c r="HP141" s="23"/>
      <c r="HQ141" s="24"/>
      <c r="HR141" s="25"/>
      <c r="IA141" s="25"/>
      <c r="IE141" s="21"/>
      <c r="IF141" s="22"/>
      <c r="IG141" s="23"/>
      <c r="IH141" s="24"/>
      <c r="II141" s="25"/>
      <c r="IR141" s="25"/>
      <c r="IV141" s="21"/>
      <c r="IW141" s="22"/>
      <c r="IX141" s="23"/>
      <c r="IY141" s="24"/>
      <c r="IZ141" s="25"/>
      <c r="JI141" s="25"/>
      <c r="JM141" s="21"/>
      <c r="JN141" s="22"/>
      <c r="JO141" s="23"/>
      <c r="JP141" s="24"/>
      <c r="JQ141" s="25"/>
      <c r="JZ141" s="25"/>
      <c r="KD141" s="21"/>
      <c r="KE141" s="22"/>
      <c r="KF141" s="23"/>
      <c r="KG141" s="24"/>
      <c r="KH141" s="25"/>
      <c r="KQ141" s="25"/>
      <c r="KU141" s="21"/>
      <c r="KV141" s="22"/>
      <c r="KW141" s="23"/>
      <c r="KX141" s="24"/>
      <c r="KY141" s="25"/>
      <c r="LH141" s="25"/>
      <c r="LL141" s="21"/>
      <c r="LM141" s="22"/>
      <c r="LN141" s="23"/>
      <c r="LO141" s="24"/>
      <c r="LP141" s="25"/>
      <c r="LY141" s="25"/>
      <c r="MC141" s="21"/>
      <c r="MD141" s="22"/>
      <c r="ME141" s="23"/>
      <c r="MF141" s="24"/>
      <c r="MG141" s="25"/>
      <c r="MP141" s="25"/>
      <c r="MT141" s="21"/>
      <c r="MU141" s="22"/>
      <c r="MV141" s="23"/>
      <c r="MW141" s="24"/>
      <c r="MX141" s="25"/>
      <c r="NG141" s="25"/>
      <c r="NK141" s="21"/>
      <c r="NL141" s="22"/>
      <c r="NM141" s="23"/>
      <c r="NN141" s="24"/>
      <c r="NO141" s="25"/>
      <c r="NX141" s="25"/>
      <c r="OB141" s="21"/>
      <c r="OC141" s="22"/>
      <c r="OD141" s="23"/>
      <c r="OE141" s="24"/>
      <c r="OF141" s="25"/>
      <c r="OO141" s="25"/>
      <c r="OS141" s="21"/>
      <c r="OT141" s="22"/>
      <c r="OU141" s="23"/>
      <c r="OV141" s="24"/>
      <c r="OW141" s="25"/>
      <c r="PF141" s="25"/>
      <c r="PJ141" s="21"/>
      <c r="PK141" s="22"/>
      <c r="PL141" s="23"/>
      <c r="PM141" s="24"/>
      <c r="PN141" s="25"/>
      <c r="PW141" s="25"/>
      <c r="QA141" s="21"/>
      <c r="QB141" s="22"/>
      <c r="QC141" s="23"/>
      <c r="QD141" s="24"/>
      <c r="QE141" s="25"/>
      <c r="QN141" s="25"/>
      <c r="QR141" s="21"/>
      <c r="QS141" s="22"/>
      <c r="QT141" s="23"/>
      <c r="QU141" s="24"/>
      <c r="QV141" s="25"/>
      <c r="RE141" s="25"/>
      <c r="RI141" s="21"/>
      <c r="RJ141" s="22"/>
      <c r="RK141" s="23"/>
      <c r="RL141" s="24"/>
      <c r="RM141" s="25"/>
      <c r="RV141" s="25"/>
      <c r="RZ141" s="21"/>
      <c r="SA141" s="22"/>
      <c r="SB141" s="23"/>
      <c r="SC141" s="24"/>
      <c r="SD141" s="25"/>
      <c r="SM141" s="25"/>
      <c r="SQ141" s="21"/>
      <c r="SR141" s="22"/>
      <c r="SS141" s="23"/>
      <c r="ST141" s="24"/>
      <c r="SU141" s="25"/>
      <c r="TD141" s="25"/>
      <c r="TH141" s="21"/>
      <c r="TI141" s="22"/>
      <c r="TJ141" s="23"/>
      <c r="TK141" s="24"/>
      <c r="TL141" s="25"/>
      <c r="TU141" s="25"/>
      <c r="TY141" s="21"/>
      <c r="TZ141" s="22"/>
      <c r="UA141" s="23"/>
      <c r="UB141" s="24"/>
      <c r="UC141" s="25"/>
      <c r="UL141" s="25"/>
      <c r="UP141" s="21"/>
      <c r="UQ141" s="22"/>
      <c r="UR141" s="23"/>
      <c r="US141" s="24"/>
      <c r="UT141" s="25"/>
      <c r="VC141" s="25"/>
      <c r="VG141" s="21"/>
      <c r="VH141" s="22"/>
      <c r="VI141" s="23"/>
      <c r="VJ141" s="24"/>
      <c r="VK141" s="25"/>
      <c r="VT141" s="25"/>
      <c r="VX141" s="21"/>
      <c r="VY141" s="22"/>
      <c r="VZ141" s="23"/>
      <c r="WA141" s="24"/>
      <c r="WB141" s="25"/>
      <c r="WK141" s="25"/>
      <c r="WO141" s="21"/>
      <c r="WP141" s="22"/>
      <c r="WQ141" s="23"/>
      <c r="WR141" s="24"/>
      <c r="WS141" s="25"/>
      <c r="XB141" s="25"/>
      <c r="XF141" s="21"/>
      <c r="XG141" s="22"/>
      <c r="XH141" s="23"/>
      <c r="XI141" s="24"/>
      <c r="XJ141" s="25"/>
      <c r="XS141" s="25"/>
      <c r="XW141" s="21"/>
      <c r="XX141" s="22"/>
      <c r="XY141" s="23"/>
      <c r="XZ141" s="24"/>
      <c r="YA141" s="25"/>
      <c r="YJ141" s="25"/>
      <c r="YN141" s="21"/>
      <c r="YO141" s="22"/>
      <c r="YP141" s="23"/>
      <c r="YQ141" s="24"/>
      <c r="YR141" s="25"/>
      <c r="ZA141" s="25"/>
      <c r="ZE141" s="21"/>
      <c r="ZF141" s="22"/>
      <c r="ZG141" s="23"/>
      <c r="ZH141" s="24"/>
      <c r="ZI141" s="25"/>
      <c r="ZR141" s="25"/>
      <c r="ZV141" s="21"/>
      <c r="ZW141" s="22"/>
      <c r="ZX141" s="23"/>
      <c r="ZY141" s="24"/>
      <c r="ZZ141" s="25"/>
      <c r="AAI141" s="25"/>
      <c r="AAM141" s="21"/>
      <c r="AAN141" s="22"/>
      <c r="AAO141" s="23"/>
      <c r="AAP141" s="24"/>
      <c r="AAQ141" s="25"/>
      <c r="AAZ141" s="25"/>
      <c r="ABD141" s="21"/>
      <c r="ABE141" s="22"/>
      <c r="ABF141" s="23"/>
      <c r="ABG141" s="24"/>
      <c r="ABH141" s="25"/>
      <c r="ABQ141" s="25"/>
      <c r="ABU141" s="21"/>
      <c r="ABV141" s="22"/>
      <c r="ABW141" s="23"/>
      <c r="ABX141" s="24"/>
      <c r="ABY141" s="25"/>
      <c r="ACH141" s="25"/>
      <c r="ACL141" s="21"/>
      <c r="ACM141" s="22"/>
      <c r="ACN141" s="23"/>
      <c r="ACO141" s="24"/>
      <c r="ACP141" s="25"/>
      <c r="ACY141" s="25"/>
      <c r="ADC141" s="21"/>
      <c r="ADD141" s="22"/>
      <c r="ADE141" s="23"/>
      <c r="ADF141" s="24"/>
      <c r="ADG141" s="25"/>
      <c r="ADP141" s="25"/>
      <c r="ADT141" s="21"/>
      <c r="ADU141" s="22"/>
      <c r="ADV141" s="23"/>
      <c r="ADW141" s="24"/>
      <c r="ADX141" s="25"/>
      <c r="AEG141" s="25"/>
      <c r="AEK141" s="21"/>
      <c r="AEL141" s="22"/>
      <c r="AEM141" s="23"/>
      <c r="AEN141" s="24"/>
      <c r="AEO141" s="25"/>
      <c r="AEX141" s="25"/>
      <c r="AFB141" s="21"/>
      <c r="AFC141" s="22"/>
      <c r="AFD141" s="23"/>
      <c r="AFE141" s="24"/>
      <c r="AFF141" s="25"/>
      <c r="AFO141" s="25"/>
      <c r="AFS141" s="21"/>
      <c r="AFT141" s="22"/>
      <c r="AFU141" s="23"/>
      <c r="AFV141" s="24"/>
      <c r="AFW141" s="25"/>
      <c r="AGF141" s="25"/>
      <c r="AGJ141" s="21"/>
      <c r="AGK141" s="22"/>
      <c r="AGL141" s="23"/>
      <c r="AGM141" s="24"/>
      <c r="AGN141" s="25"/>
      <c r="AGW141" s="25"/>
      <c r="AHA141" s="21"/>
      <c r="AHB141" s="22"/>
      <c r="AHC141" s="23"/>
      <c r="AHD141" s="24"/>
      <c r="AHE141" s="25"/>
      <c r="AHN141" s="25"/>
      <c r="AHR141" s="21"/>
      <c r="AHS141" s="22"/>
      <c r="AHT141" s="23"/>
      <c r="AHU141" s="24"/>
      <c r="AHV141" s="25"/>
      <c r="AIE141" s="25"/>
      <c r="AII141" s="21"/>
      <c r="AIJ141" s="22"/>
      <c r="AIK141" s="23"/>
      <c r="AIL141" s="24"/>
      <c r="AIM141" s="25"/>
      <c r="AIV141" s="25"/>
      <c r="AIZ141" s="21"/>
      <c r="AJA141" s="22"/>
      <c r="AJB141" s="23"/>
      <c r="AJC141" s="24"/>
      <c r="AJD141" s="25"/>
      <c r="AJM141" s="25"/>
      <c r="AJQ141" s="21"/>
      <c r="AJR141" s="22"/>
      <c r="AJS141" s="23"/>
      <c r="AJT141" s="24"/>
      <c r="AJU141" s="25"/>
      <c r="AKD141" s="25"/>
      <c r="AKH141" s="21"/>
      <c r="AKI141" s="22"/>
      <c r="AKJ141" s="23"/>
      <c r="AKK141" s="24"/>
      <c r="AKL141" s="25"/>
      <c r="AKU141" s="25"/>
      <c r="AKY141" s="21"/>
      <c r="AKZ141" s="22"/>
      <c r="ALA141" s="23"/>
      <c r="ALB141" s="24"/>
      <c r="ALC141" s="25"/>
      <c r="ALL141" s="25"/>
      <c r="ALP141" s="21"/>
      <c r="ALQ141" s="22"/>
      <c r="ALR141" s="23"/>
      <c r="ALS141" s="24"/>
      <c r="ALT141" s="25"/>
      <c r="AMC141" s="25"/>
      <c r="AMG141" s="21"/>
      <c r="AMH141" s="22"/>
      <c r="AMI141" s="23"/>
      <c r="AMJ141" s="24"/>
    </row>
    <row r="142" s="26" customFormat="true" ht="15" hidden="false" customHeight="false" outlineLevel="0" collapsed="false">
      <c r="A142" s="16" t="n">
        <v>140</v>
      </c>
      <c r="B142" s="17" t="s">
        <v>20</v>
      </c>
      <c r="C142" s="18" t="n">
        <v>43573</v>
      </c>
      <c r="D142" s="19" t="n">
        <f aca="false">E142/$E$214</f>
        <v>7.92734889634534</v>
      </c>
      <c r="E142" s="20" t="n">
        <v>5200</v>
      </c>
      <c r="F142" s="20" t="n">
        <v>5200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  <c r="S142" s="22"/>
      <c r="T142" s="23"/>
      <c r="U142" s="24"/>
      <c r="V142" s="25"/>
      <c r="AE142" s="25"/>
      <c r="AI142" s="21"/>
      <c r="AJ142" s="22"/>
      <c r="AK142" s="23"/>
      <c r="AL142" s="24"/>
      <c r="AM142" s="25"/>
      <c r="AV142" s="25"/>
      <c r="AZ142" s="21"/>
      <c r="BA142" s="22"/>
      <c r="BB142" s="23"/>
      <c r="BC142" s="24"/>
      <c r="BD142" s="25"/>
      <c r="BM142" s="25"/>
      <c r="BQ142" s="21"/>
      <c r="BR142" s="22"/>
      <c r="BS142" s="23"/>
      <c r="BT142" s="24"/>
      <c r="BU142" s="25"/>
      <c r="CD142" s="25"/>
      <c r="CH142" s="21"/>
      <c r="CI142" s="22"/>
      <c r="CJ142" s="23"/>
      <c r="CK142" s="24"/>
      <c r="CL142" s="25"/>
      <c r="CU142" s="25"/>
      <c r="CY142" s="21"/>
      <c r="CZ142" s="22"/>
      <c r="DA142" s="23"/>
      <c r="DB142" s="24"/>
      <c r="DC142" s="25"/>
      <c r="DL142" s="25"/>
      <c r="DP142" s="21"/>
      <c r="DQ142" s="22"/>
      <c r="DR142" s="23"/>
      <c r="DS142" s="24"/>
      <c r="DT142" s="25"/>
      <c r="EC142" s="25"/>
      <c r="EG142" s="21"/>
      <c r="EH142" s="22"/>
      <c r="EI142" s="23"/>
      <c r="EJ142" s="24"/>
      <c r="EK142" s="25"/>
      <c r="ET142" s="25"/>
      <c r="EX142" s="21"/>
      <c r="EY142" s="22"/>
      <c r="EZ142" s="23"/>
      <c r="FA142" s="24"/>
      <c r="FB142" s="25"/>
      <c r="FK142" s="25"/>
      <c r="FO142" s="21"/>
      <c r="FP142" s="22"/>
      <c r="FQ142" s="23"/>
      <c r="FR142" s="24"/>
      <c r="FS142" s="25"/>
      <c r="GB142" s="25"/>
      <c r="GF142" s="21"/>
      <c r="GG142" s="22"/>
      <c r="GH142" s="23"/>
      <c r="GI142" s="24"/>
      <c r="GJ142" s="25"/>
      <c r="GS142" s="25"/>
      <c r="GW142" s="21"/>
      <c r="GX142" s="22"/>
      <c r="GY142" s="23"/>
      <c r="GZ142" s="24"/>
      <c r="HA142" s="25"/>
      <c r="HJ142" s="25"/>
      <c r="HN142" s="21"/>
      <c r="HO142" s="22"/>
      <c r="HP142" s="23"/>
      <c r="HQ142" s="24"/>
      <c r="HR142" s="25"/>
      <c r="IA142" s="25"/>
      <c r="IE142" s="21"/>
      <c r="IF142" s="22"/>
      <c r="IG142" s="23"/>
      <c r="IH142" s="24"/>
      <c r="II142" s="25"/>
      <c r="IR142" s="25"/>
      <c r="IV142" s="21"/>
      <c r="IW142" s="22"/>
      <c r="IX142" s="23"/>
      <c r="IY142" s="24"/>
      <c r="IZ142" s="25"/>
      <c r="JI142" s="25"/>
      <c r="JM142" s="21"/>
      <c r="JN142" s="22"/>
      <c r="JO142" s="23"/>
      <c r="JP142" s="24"/>
      <c r="JQ142" s="25"/>
      <c r="JZ142" s="25"/>
      <c r="KD142" s="21"/>
      <c r="KE142" s="22"/>
      <c r="KF142" s="23"/>
      <c r="KG142" s="24"/>
      <c r="KH142" s="25"/>
      <c r="KQ142" s="25"/>
      <c r="KU142" s="21"/>
      <c r="KV142" s="22"/>
      <c r="KW142" s="23"/>
      <c r="KX142" s="24"/>
      <c r="KY142" s="25"/>
      <c r="LH142" s="25"/>
      <c r="LL142" s="21"/>
      <c r="LM142" s="22"/>
      <c r="LN142" s="23"/>
      <c r="LO142" s="24"/>
      <c r="LP142" s="25"/>
      <c r="LY142" s="25"/>
      <c r="MC142" s="21"/>
      <c r="MD142" s="22"/>
      <c r="ME142" s="23"/>
      <c r="MF142" s="24"/>
      <c r="MG142" s="25"/>
      <c r="MP142" s="25"/>
      <c r="MT142" s="21"/>
      <c r="MU142" s="22"/>
      <c r="MV142" s="23"/>
      <c r="MW142" s="24"/>
      <c r="MX142" s="25"/>
      <c r="NG142" s="25"/>
      <c r="NK142" s="21"/>
      <c r="NL142" s="22"/>
      <c r="NM142" s="23"/>
      <c r="NN142" s="24"/>
      <c r="NO142" s="25"/>
      <c r="NX142" s="25"/>
      <c r="OB142" s="21"/>
      <c r="OC142" s="22"/>
      <c r="OD142" s="23"/>
      <c r="OE142" s="24"/>
      <c r="OF142" s="25"/>
      <c r="OO142" s="25"/>
      <c r="OS142" s="21"/>
      <c r="OT142" s="22"/>
      <c r="OU142" s="23"/>
      <c r="OV142" s="24"/>
      <c r="OW142" s="25"/>
      <c r="PF142" s="25"/>
      <c r="PJ142" s="21"/>
      <c r="PK142" s="22"/>
      <c r="PL142" s="23"/>
      <c r="PM142" s="24"/>
      <c r="PN142" s="25"/>
      <c r="PW142" s="25"/>
      <c r="QA142" s="21"/>
      <c r="QB142" s="22"/>
      <c r="QC142" s="23"/>
      <c r="QD142" s="24"/>
      <c r="QE142" s="25"/>
      <c r="QN142" s="25"/>
      <c r="QR142" s="21"/>
      <c r="QS142" s="22"/>
      <c r="QT142" s="23"/>
      <c r="QU142" s="24"/>
      <c r="QV142" s="25"/>
      <c r="RE142" s="25"/>
      <c r="RI142" s="21"/>
      <c r="RJ142" s="22"/>
      <c r="RK142" s="23"/>
      <c r="RL142" s="24"/>
      <c r="RM142" s="25"/>
      <c r="RV142" s="25"/>
      <c r="RZ142" s="21"/>
      <c r="SA142" s="22"/>
      <c r="SB142" s="23"/>
      <c r="SC142" s="24"/>
      <c r="SD142" s="25"/>
      <c r="SM142" s="25"/>
      <c r="SQ142" s="21"/>
      <c r="SR142" s="22"/>
      <c r="SS142" s="23"/>
      <c r="ST142" s="24"/>
      <c r="SU142" s="25"/>
      <c r="TD142" s="25"/>
      <c r="TH142" s="21"/>
      <c r="TI142" s="22"/>
      <c r="TJ142" s="23"/>
      <c r="TK142" s="24"/>
      <c r="TL142" s="25"/>
      <c r="TU142" s="25"/>
      <c r="TY142" s="21"/>
      <c r="TZ142" s="22"/>
      <c r="UA142" s="23"/>
      <c r="UB142" s="24"/>
      <c r="UC142" s="25"/>
      <c r="UL142" s="25"/>
      <c r="UP142" s="21"/>
      <c r="UQ142" s="22"/>
      <c r="UR142" s="23"/>
      <c r="US142" s="24"/>
      <c r="UT142" s="25"/>
      <c r="VC142" s="25"/>
      <c r="VG142" s="21"/>
      <c r="VH142" s="22"/>
      <c r="VI142" s="23"/>
      <c r="VJ142" s="24"/>
      <c r="VK142" s="25"/>
      <c r="VT142" s="25"/>
      <c r="VX142" s="21"/>
      <c r="VY142" s="22"/>
      <c r="VZ142" s="23"/>
      <c r="WA142" s="24"/>
      <c r="WB142" s="25"/>
      <c r="WK142" s="25"/>
      <c r="WO142" s="21"/>
      <c r="WP142" s="22"/>
      <c r="WQ142" s="23"/>
      <c r="WR142" s="24"/>
      <c r="WS142" s="25"/>
      <c r="XB142" s="25"/>
      <c r="XF142" s="21"/>
      <c r="XG142" s="22"/>
      <c r="XH142" s="23"/>
      <c r="XI142" s="24"/>
      <c r="XJ142" s="25"/>
      <c r="XS142" s="25"/>
      <c r="XW142" s="21"/>
      <c r="XX142" s="22"/>
      <c r="XY142" s="23"/>
      <c r="XZ142" s="24"/>
      <c r="YA142" s="25"/>
      <c r="YJ142" s="25"/>
      <c r="YN142" s="21"/>
      <c r="YO142" s="22"/>
      <c r="YP142" s="23"/>
      <c r="YQ142" s="24"/>
      <c r="YR142" s="25"/>
      <c r="ZA142" s="25"/>
      <c r="ZE142" s="21"/>
      <c r="ZF142" s="22"/>
      <c r="ZG142" s="23"/>
      <c r="ZH142" s="24"/>
      <c r="ZI142" s="25"/>
      <c r="ZR142" s="25"/>
      <c r="ZV142" s="21"/>
      <c r="ZW142" s="22"/>
      <c r="ZX142" s="23"/>
      <c r="ZY142" s="24"/>
      <c r="ZZ142" s="25"/>
      <c r="AAI142" s="25"/>
      <c r="AAM142" s="21"/>
      <c r="AAN142" s="22"/>
      <c r="AAO142" s="23"/>
      <c r="AAP142" s="24"/>
      <c r="AAQ142" s="25"/>
      <c r="AAZ142" s="25"/>
      <c r="ABD142" s="21"/>
      <c r="ABE142" s="22"/>
      <c r="ABF142" s="23"/>
      <c r="ABG142" s="24"/>
      <c r="ABH142" s="25"/>
      <c r="ABQ142" s="25"/>
      <c r="ABU142" s="21"/>
      <c r="ABV142" s="22"/>
      <c r="ABW142" s="23"/>
      <c r="ABX142" s="24"/>
      <c r="ABY142" s="25"/>
      <c r="ACH142" s="25"/>
      <c r="ACL142" s="21"/>
      <c r="ACM142" s="22"/>
      <c r="ACN142" s="23"/>
      <c r="ACO142" s="24"/>
      <c r="ACP142" s="25"/>
      <c r="ACY142" s="25"/>
      <c r="ADC142" s="21"/>
      <c r="ADD142" s="22"/>
      <c r="ADE142" s="23"/>
      <c r="ADF142" s="24"/>
      <c r="ADG142" s="25"/>
      <c r="ADP142" s="25"/>
      <c r="ADT142" s="21"/>
      <c r="ADU142" s="22"/>
      <c r="ADV142" s="23"/>
      <c r="ADW142" s="24"/>
      <c r="ADX142" s="25"/>
      <c r="AEG142" s="25"/>
      <c r="AEK142" s="21"/>
      <c r="AEL142" s="22"/>
      <c r="AEM142" s="23"/>
      <c r="AEN142" s="24"/>
      <c r="AEO142" s="25"/>
      <c r="AEX142" s="25"/>
      <c r="AFB142" s="21"/>
      <c r="AFC142" s="22"/>
      <c r="AFD142" s="23"/>
      <c r="AFE142" s="24"/>
      <c r="AFF142" s="25"/>
      <c r="AFO142" s="25"/>
      <c r="AFS142" s="21"/>
      <c r="AFT142" s="22"/>
      <c r="AFU142" s="23"/>
      <c r="AFV142" s="24"/>
      <c r="AFW142" s="25"/>
      <c r="AGF142" s="25"/>
      <c r="AGJ142" s="21"/>
      <c r="AGK142" s="22"/>
      <c r="AGL142" s="23"/>
      <c r="AGM142" s="24"/>
      <c r="AGN142" s="25"/>
      <c r="AGW142" s="25"/>
      <c r="AHA142" s="21"/>
      <c r="AHB142" s="22"/>
      <c r="AHC142" s="23"/>
      <c r="AHD142" s="24"/>
      <c r="AHE142" s="25"/>
      <c r="AHN142" s="25"/>
      <c r="AHR142" s="21"/>
      <c r="AHS142" s="22"/>
      <c r="AHT142" s="23"/>
      <c r="AHU142" s="24"/>
      <c r="AHV142" s="25"/>
      <c r="AIE142" s="25"/>
      <c r="AII142" s="21"/>
      <c r="AIJ142" s="22"/>
      <c r="AIK142" s="23"/>
      <c r="AIL142" s="24"/>
      <c r="AIM142" s="25"/>
      <c r="AIV142" s="25"/>
      <c r="AIZ142" s="21"/>
      <c r="AJA142" s="22"/>
      <c r="AJB142" s="23"/>
      <c r="AJC142" s="24"/>
      <c r="AJD142" s="25"/>
      <c r="AJM142" s="25"/>
      <c r="AJQ142" s="21"/>
      <c r="AJR142" s="22"/>
      <c r="AJS142" s="23"/>
      <c r="AJT142" s="24"/>
      <c r="AJU142" s="25"/>
      <c r="AKD142" s="25"/>
      <c r="AKH142" s="21"/>
      <c r="AKI142" s="22"/>
      <c r="AKJ142" s="23"/>
      <c r="AKK142" s="24"/>
      <c r="AKL142" s="25"/>
      <c r="AKU142" s="25"/>
      <c r="AKY142" s="21"/>
      <c r="AKZ142" s="22"/>
      <c r="ALA142" s="23"/>
      <c r="ALB142" s="24"/>
      <c r="ALC142" s="25"/>
      <c r="ALL142" s="25"/>
      <c r="ALP142" s="21"/>
      <c r="ALQ142" s="22"/>
      <c r="ALR142" s="23"/>
      <c r="ALS142" s="24"/>
      <c r="ALT142" s="25"/>
      <c r="AMC142" s="25"/>
      <c r="AMG142" s="21"/>
      <c r="AMH142" s="22"/>
      <c r="AMI142" s="23"/>
      <c r="AMJ142" s="24"/>
    </row>
    <row r="143" s="26" customFormat="true" ht="15" hidden="false" customHeight="false" outlineLevel="0" collapsed="false">
      <c r="A143" s="16" t="n">
        <v>141</v>
      </c>
      <c r="B143" s="17" t="s">
        <v>8</v>
      </c>
      <c r="C143" s="18" t="n">
        <v>43585</v>
      </c>
      <c r="D143" s="19" t="n">
        <f aca="false">E143/$E$214</f>
        <v>152.44901723741</v>
      </c>
      <c r="E143" s="20" t="n">
        <v>100000</v>
      </c>
      <c r="F143" s="20"/>
      <c r="G143" s="20" t="n">
        <v>100000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  <c r="S143" s="22"/>
      <c r="T143" s="23"/>
      <c r="U143" s="24"/>
      <c r="V143" s="25"/>
      <c r="AE143" s="25"/>
      <c r="AI143" s="21"/>
      <c r="AJ143" s="22"/>
      <c r="AK143" s="23"/>
      <c r="AL143" s="24"/>
      <c r="AM143" s="25"/>
      <c r="AV143" s="25"/>
      <c r="AZ143" s="21"/>
      <c r="BA143" s="22"/>
      <c r="BB143" s="23"/>
      <c r="BC143" s="24"/>
      <c r="BD143" s="25"/>
      <c r="BM143" s="25"/>
      <c r="BQ143" s="21"/>
      <c r="BR143" s="22"/>
      <c r="BS143" s="23"/>
      <c r="BT143" s="24"/>
      <c r="BU143" s="25"/>
      <c r="CD143" s="25"/>
      <c r="CH143" s="21"/>
      <c r="CI143" s="22"/>
      <c r="CJ143" s="23"/>
      <c r="CK143" s="24"/>
      <c r="CL143" s="25"/>
      <c r="CU143" s="25"/>
      <c r="CY143" s="21"/>
      <c r="CZ143" s="22"/>
      <c r="DA143" s="23"/>
      <c r="DB143" s="24"/>
      <c r="DC143" s="25"/>
      <c r="DL143" s="25"/>
      <c r="DP143" s="21"/>
      <c r="DQ143" s="22"/>
      <c r="DR143" s="23"/>
      <c r="DS143" s="24"/>
      <c r="DT143" s="25"/>
      <c r="EC143" s="25"/>
      <c r="EG143" s="21"/>
      <c r="EH143" s="22"/>
      <c r="EI143" s="23"/>
      <c r="EJ143" s="24"/>
      <c r="EK143" s="25"/>
      <c r="ET143" s="25"/>
      <c r="EX143" s="21"/>
      <c r="EY143" s="22"/>
      <c r="EZ143" s="23"/>
      <c r="FA143" s="24"/>
      <c r="FB143" s="25"/>
      <c r="FK143" s="25"/>
      <c r="FO143" s="21"/>
      <c r="FP143" s="22"/>
      <c r="FQ143" s="23"/>
      <c r="FR143" s="24"/>
      <c r="FS143" s="25"/>
      <c r="GB143" s="25"/>
      <c r="GF143" s="21"/>
      <c r="GG143" s="22"/>
      <c r="GH143" s="23"/>
      <c r="GI143" s="24"/>
      <c r="GJ143" s="25"/>
      <c r="GS143" s="25"/>
      <c r="GW143" s="21"/>
      <c r="GX143" s="22"/>
      <c r="GY143" s="23"/>
      <c r="GZ143" s="24"/>
      <c r="HA143" s="25"/>
      <c r="HJ143" s="25"/>
      <c r="HN143" s="21"/>
      <c r="HO143" s="22"/>
      <c r="HP143" s="23"/>
      <c r="HQ143" s="24"/>
      <c r="HR143" s="25"/>
      <c r="IA143" s="25"/>
      <c r="IE143" s="21"/>
      <c r="IF143" s="22"/>
      <c r="IG143" s="23"/>
      <c r="IH143" s="24"/>
      <c r="II143" s="25"/>
      <c r="IR143" s="25"/>
      <c r="IV143" s="21"/>
      <c r="IW143" s="22"/>
      <c r="IX143" s="23"/>
      <c r="IY143" s="24"/>
      <c r="IZ143" s="25"/>
      <c r="JI143" s="25"/>
      <c r="JM143" s="21"/>
      <c r="JN143" s="22"/>
      <c r="JO143" s="23"/>
      <c r="JP143" s="24"/>
      <c r="JQ143" s="25"/>
      <c r="JZ143" s="25"/>
      <c r="KD143" s="21"/>
      <c r="KE143" s="22"/>
      <c r="KF143" s="23"/>
      <c r="KG143" s="24"/>
      <c r="KH143" s="25"/>
      <c r="KQ143" s="25"/>
      <c r="KU143" s="21"/>
      <c r="KV143" s="22"/>
      <c r="KW143" s="23"/>
      <c r="KX143" s="24"/>
      <c r="KY143" s="25"/>
      <c r="LH143" s="25"/>
      <c r="LL143" s="21"/>
      <c r="LM143" s="22"/>
      <c r="LN143" s="23"/>
      <c r="LO143" s="24"/>
      <c r="LP143" s="25"/>
      <c r="LY143" s="25"/>
      <c r="MC143" s="21"/>
      <c r="MD143" s="22"/>
      <c r="ME143" s="23"/>
      <c r="MF143" s="24"/>
      <c r="MG143" s="25"/>
      <c r="MP143" s="25"/>
      <c r="MT143" s="21"/>
      <c r="MU143" s="22"/>
      <c r="MV143" s="23"/>
      <c r="MW143" s="24"/>
      <c r="MX143" s="25"/>
      <c r="NG143" s="25"/>
      <c r="NK143" s="21"/>
      <c r="NL143" s="22"/>
      <c r="NM143" s="23"/>
      <c r="NN143" s="24"/>
      <c r="NO143" s="25"/>
      <c r="NX143" s="25"/>
      <c r="OB143" s="21"/>
      <c r="OC143" s="22"/>
      <c r="OD143" s="23"/>
      <c r="OE143" s="24"/>
      <c r="OF143" s="25"/>
      <c r="OO143" s="25"/>
      <c r="OS143" s="21"/>
      <c r="OT143" s="22"/>
      <c r="OU143" s="23"/>
      <c r="OV143" s="24"/>
      <c r="OW143" s="25"/>
      <c r="PF143" s="25"/>
      <c r="PJ143" s="21"/>
      <c r="PK143" s="22"/>
      <c r="PL143" s="23"/>
      <c r="PM143" s="24"/>
      <c r="PN143" s="25"/>
      <c r="PW143" s="25"/>
      <c r="QA143" s="21"/>
      <c r="QB143" s="22"/>
      <c r="QC143" s="23"/>
      <c r="QD143" s="24"/>
      <c r="QE143" s="25"/>
      <c r="QN143" s="25"/>
      <c r="QR143" s="21"/>
      <c r="QS143" s="22"/>
      <c r="QT143" s="23"/>
      <c r="QU143" s="24"/>
      <c r="QV143" s="25"/>
      <c r="RE143" s="25"/>
      <c r="RI143" s="21"/>
      <c r="RJ143" s="22"/>
      <c r="RK143" s="23"/>
      <c r="RL143" s="24"/>
      <c r="RM143" s="25"/>
      <c r="RV143" s="25"/>
      <c r="RZ143" s="21"/>
      <c r="SA143" s="22"/>
      <c r="SB143" s="23"/>
      <c r="SC143" s="24"/>
      <c r="SD143" s="25"/>
      <c r="SM143" s="25"/>
      <c r="SQ143" s="21"/>
      <c r="SR143" s="22"/>
      <c r="SS143" s="23"/>
      <c r="ST143" s="24"/>
      <c r="SU143" s="25"/>
      <c r="TD143" s="25"/>
      <c r="TH143" s="21"/>
      <c r="TI143" s="22"/>
      <c r="TJ143" s="23"/>
      <c r="TK143" s="24"/>
      <c r="TL143" s="25"/>
      <c r="TU143" s="25"/>
      <c r="TY143" s="21"/>
      <c r="TZ143" s="22"/>
      <c r="UA143" s="23"/>
      <c r="UB143" s="24"/>
      <c r="UC143" s="25"/>
      <c r="UL143" s="25"/>
      <c r="UP143" s="21"/>
      <c r="UQ143" s="22"/>
      <c r="UR143" s="23"/>
      <c r="US143" s="24"/>
      <c r="UT143" s="25"/>
      <c r="VC143" s="25"/>
      <c r="VG143" s="21"/>
      <c r="VH143" s="22"/>
      <c r="VI143" s="23"/>
      <c r="VJ143" s="24"/>
      <c r="VK143" s="25"/>
      <c r="VT143" s="25"/>
      <c r="VX143" s="21"/>
      <c r="VY143" s="22"/>
      <c r="VZ143" s="23"/>
      <c r="WA143" s="24"/>
      <c r="WB143" s="25"/>
      <c r="WK143" s="25"/>
      <c r="WO143" s="21"/>
      <c r="WP143" s="22"/>
      <c r="WQ143" s="23"/>
      <c r="WR143" s="24"/>
      <c r="WS143" s="25"/>
      <c r="XB143" s="25"/>
      <c r="XF143" s="21"/>
      <c r="XG143" s="22"/>
      <c r="XH143" s="23"/>
      <c r="XI143" s="24"/>
      <c r="XJ143" s="25"/>
      <c r="XS143" s="25"/>
      <c r="XW143" s="21"/>
      <c r="XX143" s="22"/>
      <c r="XY143" s="23"/>
      <c r="XZ143" s="24"/>
      <c r="YA143" s="25"/>
      <c r="YJ143" s="25"/>
      <c r="YN143" s="21"/>
      <c r="YO143" s="22"/>
      <c r="YP143" s="23"/>
      <c r="YQ143" s="24"/>
      <c r="YR143" s="25"/>
      <c r="ZA143" s="25"/>
      <c r="ZE143" s="21"/>
      <c r="ZF143" s="22"/>
      <c r="ZG143" s="23"/>
      <c r="ZH143" s="24"/>
      <c r="ZI143" s="25"/>
      <c r="ZR143" s="25"/>
      <c r="ZV143" s="21"/>
      <c r="ZW143" s="22"/>
      <c r="ZX143" s="23"/>
      <c r="ZY143" s="24"/>
      <c r="ZZ143" s="25"/>
      <c r="AAI143" s="25"/>
      <c r="AAM143" s="21"/>
      <c r="AAN143" s="22"/>
      <c r="AAO143" s="23"/>
      <c r="AAP143" s="24"/>
      <c r="AAQ143" s="25"/>
      <c r="AAZ143" s="25"/>
      <c r="ABD143" s="21"/>
      <c r="ABE143" s="22"/>
      <c r="ABF143" s="23"/>
      <c r="ABG143" s="24"/>
      <c r="ABH143" s="25"/>
      <c r="ABQ143" s="25"/>
      <c r="ABU143" s="21"/>
      <c r="ABV143" s="22"/>
      <c r="ABW143" s="23"/>
      <c r="ABX143" s="24"/>
      <c r="ABY143" s="25"/>
      <c r="ACH143" s="25"/>
      <c r="ACL143" s="21"/>
      <c r="ACM143" s="22"/>
      <c r="ACN143" s="23"/>
      <c r="ACO143" s="24"/>
      <c r="ACP143" s="25"/>
      <c r="ACY143" s="25"/>
      <c r="ADC143" s="21"/>
      <c r="ADD143" s="22"/>
      <c r="ADE143" s="23"/>
      <c r="ADF143" s="24"/>
      <c r="ADG143" s="25"/>
      <c r="ADP143" s="25"/>
      <c r="ADT143" s="21"/>
      <c r="ADU143" s="22"/>
      <c r="ADV143" s="23"/>
      <c r="ADW143" s="24"/>
      <c r="ADX143" s="25"/>
      <c r="AEG143" s="25"/>
      <c r="AEK143" s="21"/>
      <c r="AEL143" s="22"/>
      <c r="AEM143" s="23"/>
      <c r="AEN143" s="24"/>
      <c r="AEO143" s="25"/>
      <c r="AEX143" s="25"/>
      <c r="AFB143" s="21"/>
      <c r="AFC143" s="22"/>
      <c r="AFD143" s="23"/>
      <c r="AFE143" s="24"/>
      <c r="AFF143" s="25"/>
      <c r="AFO143" s="25"/>
      <c r="AFS143" s="21"/>
      <c r="AFT143" s="22"/>
      <c r="AFU143" s="23"/>
      <c r="AFV143" s="24"/>
      <c r="AFW143" s="25"/>
      <c r="AGF143" s="25"/>
      <c r="AGJ143" s="21"/>
      <c r="AGK143" s="22"/>
      <c r="AGL143" s="23"/>
      <c r="AGM143" s="24"/>
      <c r="AGN143" s="25"/>
      <c r="AGW143" s="25"/>
      <c r="AHA143" s="21"/>
      <c r="AHB143" s="22"/>
      <c r="AHC143" s="23"/>
      <c r="AHD143" s="24"/>
      <c r="AHE143" s="25"/>
      <c r="AHN143" s="25"/>
      <c r="AHR143" s="21"/>
      <c r="AHS143" s="22"/>
      <c r="AHT143" s="23"/>
      <c r="AHU143" s="24"/>
      <c r="AHV143" s="25"/>
      <c r="AIE143" s="25"/>
      <c r="AII143" s="21"/>
      <c r="AIJ143" s="22"/>
      <c r="AIK143" s="23"/>
      <c r="AIL143" s="24"/>
      <c r="AIM143" s="25"/>
      <c r="AIV143" s="25"/>
      <c r="AIZ143" s="21"/>
      <c r="AJA143" s="22"/>
      <c r="AJB143" s="23"/>
      <c r="AJC143" s="24"/>
      <c r="AJD143" s="25"/>
      <c r="AJM143" s="25"/>
      <c r="AJQ143" s="21"/>
      <c r="AJR143" s="22"/>
      <c r="AJS143" s="23"/>
      <c r="AJT143" s="24"/>
      <c r="AJU143" s="25"/>
      <c r="AKD143" s="25"/>
      <c r="AKH143" s="21"/>
      <c r="AKI143" s="22"/>
      <c r="AKJ143" s="23"/>
      <c r="AKK143" s="24"/>
      <c r="AKL143" s="25"/>
      <c r="AKU143" s="25"/>
      <c r="AKY143" s="21"/>
      <c r="AKZ143" s="22"/>
      <c r="ALA143" s="23"/>
      <c r="ALB143" s="24"/>
      <c r="ALC143" s="25"/>
      <c r="ALL143" s="25"/>
      <c r="ALP143" s="21"/>
      <c r="ALQ143" s="22"/>
      <c r="ALR143" s="23"/>
      <c r="ALS143" s="24"/>
      <c r="ALT143" s="25"/>
      <c r="AMC143" s="25"/>
      <c r="AMG143" s="21"/>
      <c r="AMH143" s="22"/>
      <c r="AMI143" s="23"/>
      <c r="AMJ143" s="24"/>
    </row>
    <row r="144" s="26" customFormat="true" ht="15" hidden="false" customHeight="false" outlineLevel="0" collapsed="false">
      <c r="A144" s="16" t="n">
        <v>142</v>
      </c>
      <c r="B144" s="17" t="s">
        <v>15</v>
      </c>
      <c r="C144" s="18" t="n">
        <v>43585</v>
      </c>
      <c r="D144" s="19" t="n">
        <f aca="false">E144/$E$214</f>
        <v>45.7347051712231</v>
      </c>
      <c r="E144" s="20" t="n">
        <v>30000</v>
      </c>
      <c r="F144" s="20"/>
      <c r="G144" s="20"/>
      <c r="H144" s="20"/>
      <c r="I144" s="20"/>
      <c r="J144" s="20"/>
      <c r="K144" s="20"/>
      <c r="L144" s="20"/>
      <c r="M144" s="20"/>
      <c r="N144" s="20" t="n">
        <v>30000</v>
      </c>
      <c r="O144" s="20"/>
      <c r="P144" s="20"/>
      <c r="Q144" s="20"/>
      <c r="R144" s="21"/>
      <c r="S144" s="22"/>
      <c r="T144" s="23"/>
      <c r="U144" s="24"/>
      <c r="V144" s="25"/>
      <c r="AE144" s="25"/>
      <c r="AI144" s="21"/>
      <c r="AJ144" s="22"/>
      <c r="AK144" s="23"/>
      <c r="AL144" s="24"/>
      <c r="AM144" s="25"/>
      <c r="AV144" s="25"/>
      <c r="AZ144" s="21"/>
      <c r="BA144" s="22"/>
      <c r="BB144" s="23"/>
      <c r="BC144" s="24"/>
      <c r="BD144" s="25"/>
      <c r="BM144" s="25"/>
      <c r="BQ144" s="21"/>
      <c r="BR144" s="22"/>
      <c r="BS144" s="23"/>
      <c r="BT144" s="24"/>
      <c r="BU144" s="25"/>
      <c r="CD144" s="25"/>
      <c r="CH144" s="21"/>
      <c r="CI144" s="22"/>
      <c r="CJ144" s="23"/>
      <c r="CK144" s="24"/>
      <c r="CL144" s="25"/>
      <c r="CU144" s="25"/>
      <c r="CY144" s="21"/>
      <c r="CZ144" s="22"/>
      <c r="DA144" s="23"/>
      <c r="DB144" s="24"/>
      <c r="DC144" s="25"/>
      <c r="DL144" s="25"/>
      <c r="DP144" s="21"/>
      <c r="DQ144" s="22"/>
      <c r="DR144" s="23"/>
      <c r="DS144" s="24"/>
      <c r="DT144" s="25"/>
      <c r="EC144" s="25"/>
      <c r="EG144" s="21"/>
      <c r="EH144" s="22"/>
      <c r="EI144" s="23"/>
      <c r="EJ144" s="24"/>
      <c r="EK144" s="25"/>
      <c r="ET144" s="25"/>
      <c r="EX144" s="21"/>
      <c r="EY144" s="22"/>
      <c r="EZ144" s="23"/>
      <c r="FA144" s="24"/>
      <c r="FB144" s="25"/>
      <c r="FK144" s="25"/>
      <c r="FO144" s="21"/>
      <c r="FP144" s="22"/>
      <c r="FQ144" s="23"/>
      <c r="FR144" s="24"/>
      <c r="FS144" s="25"/>
      <c r="GB144" s="25"/>
      <c r="GF144" s="21"/>
      <c r="GG144" s="22"/>
      <c r="GH144" s="23"/>
      <c r="GI144" s="24"/>
      <c r="GJ144" s="25"/>
      <c r="GS144" s="25"/>
      <c r="GW144" s="21"/>
      <c r="GX144" s="22"/>
      <c r="GY144" s="23"/>
      <c r="GZ144" s="24"/>
      <c r="HA144" s="25"/>
      <c r="HJ144" s="25"/>
      <c r="HN144" s="21"/>
      <c r="HO144" s="22"/>
      <c r="HP144" s="23"/>
      <c r="HQ144" s="24"/>
      <c r="HR144" s="25"/>
      <c r="IA144" s="25"/>
      <c r="IE144" s="21"/>
      <c r="IF144" s="22"/>
      <c r="IG144" s="23"/>
      <c r="IH144" s="24"/>
      <c r="II144" s="25"/>
      <c r="IR144" s="25"/>
      <c r="IV144" s="21"/>
      <c r="IW144" s="22"/>
      <c r="IX144" s="23"/>
      <c r="IY144" s="24"/>
      <c r="IZ144" s="25"/>
      <c r="JI144" s="25"/>
      <c r="JM144" s="21"/>
      <c r="JN144" s="22"/>
      <c r="JO144" s="23"/>
      <c r="JP144" s="24"/>
      <c r="JQ144" s="25"/>
      <c r="JZ144" s="25"/>
      <c r="KD144" s="21"/>
      <c r="KE144" s="22"/>
      <c r="KF144" s="23"/>
      <c r="KG144" s="24"/>
      <c r="KH144" s="25"/>
      <c r="KQ144" s="25"/>
      <c r="KU144" s="21"/>
      <c r="KV144" s="22"/>
      <c r="KW144" s="23"/>
      <c r="KX144" s="24"/>
      <c r="KY144" s="25"/>
      <c r="LH144" s="25"/>
      <c r="LL144" s="21"/>
      <c r="LM144" s="22"/>
      <c r="LN144" s="23"/>
      <c r="LO144" s="24"/>
      <c r="LP144" s="25"/>
      <c r="LY144" s="25"/>
      <c r="MC144" s="21"/>
      <c r="MD144" s="22"/>
      <c r="ME144" s="23"/>
      <c r="MF144" s="24"/>
      <c r="MG144" s="25"/>
      <c r="MP144" s="25"/>
      <c r="MT144" s="21"/>
      <c r="MU144" s="22"/>
      <c r="MV144" s="23"/>
      <c r="MW144" s="24"/>
      <c r="MX144" s="25"/>
      <c r="NG144" s="25"/>
      <c r="NK144" s="21"/>
      <c r="NL144" s="22"/>
      <c r="NM144" s="23"/>
      <c r="NN144" s="24"/>
      <c r="NO144" s="25"/>
      <c r="NX144" s="25"/>
      <c r="OB144" s="21"/>
      <c r="OC144" s="22"/>
      <c r="OD144" s="23"/>
      <c r="OE144" s="24"/>
      <c r="OF144" s="25"/>
      <c r="OO144" s="25"/>
      <c r="OS144" s="21"/>
      <c r="OT144" s="22"/>
      <c r="OU144" s="23"/>
      <c r="OV144" s="24"/>
      <c r="OW144" s="25"/>
      <c r="PF144" s="25"/>
      <c r="PJ144" s="21"/>
      <c r="PK144" s="22"/>
      <c r="PL144" s="23"/>
      <c r="PM144" s="24"/>
      <c r="PN144" s="25"/>
      <c r="PW144" s="25"/>
      <c r="QA144" s="21"/>
      <c r="QB144" s="22"/>
      <c r="QC144" s="23"/>
      <c r="QD144" s="24"/>
      <c r="QE144" s="25"/>
      <c r="QN144" s="25"/>
      <c r="QR144" s="21"/>
      <c r="QS144" s="22"/>
      <c r="QT144" s="23"/>
      <c r="QU144" s="24"/>
      <c r="QV144" s="25"/>
      <c r="RE144" s="25"/>
      <c r="RI144" s="21"/>
      <c r="RJ144" s="22"/>
      <c r="RK144" s="23"/>
      <c r="RL144" s="24"/>
      <c r="RM144" s="25"/>
      <c r="RV144" s="25"/>
      <c r="RZ144" s="21"/>
      <c r="SA144" s="22"/>
      <c r="SB144" s="23"/>
      <c r="SC144" s="24"/>
      <c r="SD144" s="25"/>
      <c r="SM144" s="25"/>
      <c r="SQ144" s="21"/>
      <c r="SR144" s="22"/>
      <c r="SS144" s="23"/>
      <c r="ST144" s="24"/>
      <c r="SU144" s="25"/>
      <c r="TD144" s="25"/>
      <c r="TH144" s="21"/>
      <c r="TI144" s="22"/>
      <c r="TJ144" s="23"/>
      <c r="TK144" s="24"/>
      <c r="TL144" s="25"/>
      <c r="TU144" s="25"/>
      <c r="TY144" s="21"/>
      <c r="TZ144" s="22"/>
      <c r="UA144" s="23"/>
      <c r="UB144" s="24"/>
      <c r="UC144" s="25"/>
      <c r="UL144" s="25"/>
      <c r="UP144" s="21"/>
      <c r="UQ144" s="22"/>
      <c r="UR144" s="23"/>
      <c r="US144" s="24"/>
      <c r="UT144" s="25"/>
      <c r="VC144" s="25"/>
      <c r="VG144" s="21"/>
      <c r="VH144" s="22"/>
      <c r="VI144" s="23"/>
      <c r="VJ144" s="24"/>
      <c r="VK144" s="25"/>
      <c r="VT144" s="25"/>
      <c r="VX144" s="21"/>
      <c r="VY144" s="22"/>
      <c r="VZ144" s="23"/>
      <c r="WA144" s="24"/>
      <c r="WB144" s="25"/>
      <c r="WK144" s="25"/>
      <c r="WO144" s="21"/>
      <c r="WP144" s="22"/>
      <c r="WQ144" s="23"/>
      <c r="WR144" s="24"/>
      <c r="WS144" s="25"/>
      <c r="XB144" s="25"/>
      <c r="XF144" s="21"/>
      <c r="XG144" s="22"/>
      <c r="XH144" s="23"/>
      <c r="XI144" s="24"/>
      <c r="XJ144" s="25"/>
      <c r="XS144" s="25"/>
      <c r="XW144" s="21"/>
      <c r="XX144" s="22"/>
      <c r="XY144" s="23"/>
      <c r="XZ144" s="24"/>
      <c r="YA144" s="25"/>
      <c r="YJ144" s="25"/>
      <c r="YN144" s="21"/>
      <c r="YO144" s="22"/>
      <c r="YP144" s="23"/>
      <c r="YQ144" s="24"/>
      <c r="YR144" s="25"/>
      <c r="ZA144" s="25"/>
      <c r="ZE144" s="21"/>
      <c r="ZF144" s="22"/>
      <c r="ZG144" s="23"/>
      <c r="ZH144" s="24"/>
      <c r="ZI144" s="25"/>
      <c r="ZR144" s="25"/>
      <c r="ZV144" s="21"/>
      <c r="ZW144" s="22"/>
      <c r="ZX144" s="23"/>
      <c r="ZY144" s="24"/>
      <c r="ZZ144" s="25"/>
      <c r="AAI144" s="25"/>
      <c r="AAM144" s="21"/>
      <c r="AAN144" s="22"/>
      <c r="AAO144" s="23"/>
      <c r="AAP144" s="24"/>
      <c r="AAQ144" s="25"/>
      <c r="AAZ144" s="25"/>
      <c r="ABD144" s="21"/>
      <c r="ABE144" s="22"/>
      <c r="ABF144" s="23"/>
      <c r="ABG144" s="24"/>
      <c r="ABH144" s="25"/>
      <c r="ABQ144" s="25"/>
      <c r="ABU144" s="21"/>
      <c r="ABV144" s="22"/>
      <c r="ABW144" s="23"/>
      <c r="ABX144" s="24"/>
      <c r="ABY144" s="25"/>
      <c r="ACH144" s="25"/>
      <c r="ACL144" s="21"/>
      <c r="ACM144" s="22"/>
      <c r="ACN144" s="23"/>
      <c r="ACO144" s="24"/>
      <c r="ACP144" s="25"/>
      <c r="ACY144" s="25"/>
      <c r="ADC144" s="21"/>
      <c r="ADD144" s="22"/>
      <c r="ADE144" s="23"/>
      <c r="ADF144" s="24"/>
      <c r="ADG144" s="25"/>
      <c r="ADP144" s="25"/>
      <c r="ADT144" s="21"/>
      <c r="ADU144" s="22"/>
      <c r="ADV144" s="23"/>
      <c r="ADW144" s="24"/>
      <c r="ADX144" s="25"/>
      <c r="AEG144" s="25"/>
      <c r="AEK144" s="21"/>
      <c r="AEL144" s="22"/>
      <c r="AEM144" s="23"/>
      <c r="AEN144" s="24"/>
      <c r="AEO144" s="25"/>
      <c r="AEX144" s="25"/>
      <c r="AFB144" s="21"/>
      <c r="AFC144" s="22"/>
      <c r="AFD144" s="23"/>
      <c r="AFE144" s="24"/>
      <c r="AFF144" s="25"/>
      <c r="AFO144" s="25"/>
      <c r="AFS144" s="21"/>
      <c r="AFT144" s="22"/>
      <c r="AFU144" s="23"/>
      <c r="AFV144" s="24"/>
      <c r="AFW144" s="25"/>
      <c r="AGF144" s="25"/>
      <c r="AGJ144" s="21"/>
      <c r="AGK144" s="22"/>
      <c r="AGL144" s="23"/>
      <c r="AGM144" s="24"/>
      <c r="AGN144" s="25"/>
      <c r="AGW144" s="25"/>
      <c r="AHA144" s="21"/>
      <c r="AHB144" s="22"/>
      <c r="AHC144" s="23"/>
      <c r="AHD144" s="24"/>
      <c r="AHE144" s="25"/>
      <c r="AHN144" s="25"/>
      <c r="AHR144" s="21"/>
      <c r="AHS144" s="22"/>
      <c r="AHT144" s="23"/>
      <c r="AHU144" s="24"/>
      <c r="AHV144" s="25"/>
      <c r="AIE144" s="25"/>
      <c r="AII144" s="21"/>
      <c r="AIJ144" s="22"/>
      <c r="AIK144" s="23"/>
      <c r="AIL144" s="24"/>
      <c r="AIM144" s="25"/>
      <c r="AIV144" s="25"/>
      <c r="AIZ144" s="21"/>
      <c r="AJA144" s="22"/>
      <c r="AJB144" s="23"/>
      <c r="AJC144" s="24"/>
      <c r="AJD144" s="25"/>
      <c r="AJM144" s="25"/>
      <c r="AJQ144" s="21"/>
      <c r="AJR144" s="22"/>
      <c r="AJS144" s="23"/>
      <c r="AJT144" s="24"/>
      <c r="AJU144" s="25"/>
      <c r="AKD144" s="25"/>
      <c r="AKH144" s="21"/>
      <c r="AKI144" s="22"/>
      <c r="AKJ144" s="23"/>
      <c r="AKK144" s="24"/>
      <c r="AKL144" s="25"/>
      <c r="AKU144" s="25"/>
      <c r="AKY144" s="21"/>
      <c r="AKZ144" s="22"/>
      <c r="ALA144" s="23"/>
      <c r="ALB144" s="24"/>
      <c r="ALC144" s="25"/>
      <c r="ALL144" s="25"/>
      <c r="ALP144" s="21"/>
      <c r="ALQ144" s="22"/>
      <c r="ALR144" s="23"/>
      <c r="ALS144" s="24"/>
      <c r="ALT144" s="25"/>
      <c r="AMC144" s="25"/>
      <c r="AMG144" s="21"/>
      <c r="AMH144" s="22"/>
      <c r="AMI144" s="23"/>
      <c r="AMJ144" s="24"/>
    </row>
    <row r="145" s="26" customFormat="true" ht="15" hidden="false" customHeight="false" outlineLevel="0" collapsed="false">
      <c r="A145" s="16" t="n">
        <v>143</v>
      </c>
      <c r="B145" s="17" t="s">
        <v>8</v>
      </c>
      <c r="C145" s="18" t="n">
        <v>43616</v>
      </c>
      <c r="D145" s="19" t="n">
        <f aca="false">E145/$E$214</f>
        <v>152.44901723741</v>
      </c>
      <c r="E145" s="20" t="n">
        <v>100000</v>
      </c>
      <c r="F145" s="20"/>
      <c r="G145" s="20" t="n">
        <v>100000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1"/>
      <c r="S145" s="22"/>
      <c r="T145" s="23"/>
      <c r="U145" s="24"/>
      <c r="V145" s="25"/>
      <c r="AE145" s="25"/>
      <c r="AI145" s="21"/>
      <c r="AJ145" s="22"/>
      <c r="AK145" s="23"/>
      <c r="AL145" s="24"/>
      <c r="AM145" s="25"/>
      <c r="AV145" s="25"/>
      <c r="AZ145" s="21"/>
      <c r="BA145" s="22"/>
      <c r="BB145" s="23"/>
      <c r="BC145" s="24"/>
      <c r="BD145" s="25"/>
      <c r="BM145" s="25"/>
      <c r="BQ145" s="21"/>
      <c r="BR145" s="22"/>
      <c r="BS145" s="23"/>
      <c r="BT145" s="24"/>
      <c r="BU145" s="25"/>
      <c r="CD145" s="25"/>
      <c r="CH145" s="21"/>
      <c r="CI145" s="22"/>
      <c r="CJ145" s="23"/>
      <c r="CK145" s="24"/>
      <c r="CL145" s="25"/>
      <c r="CU145" s="25"/>
      <c r="CY145" s="21"/>
      <c r="CZ145" s="22"/>
      <c r="DA145" s="23"/>
      <c r="DB145" s="24"/>
      <c r="DC145" s="25"/>
      <c r="DL145" s="25"/>
      <c r="DP145" s="21"/>
      <c r="DQ145" s="22"/>
      <c r="DR145" s="23"/>
      <c r="DS145" s="24"/>
      <c r="DT145" s="25"/>
      <c r="EC145" s="25"/>
      <c r="EG145" s="21"/>
      <c r="EH145" s="22"/>
      <c r="EI145" s="23"/>
      <c r="EJ145" s="24"/>
      <c r="EK145" s="25"/>
      <c r="ET145" s="25"/>
      <c r="EX145" s="21"/>
      <c r="EY145" s="22"/>
      <c r="EZ145" s="23"/>
      <c r="FA145" s="24"/>
      <c r="FB145" s="25"/>
      <c r="FK145" s="25"/>
      <c r="FO145" s="21"/>
      <c r="FP145" s="22"/>
      <c r="FQ145" s="23"/>
      <c r="FR145" s="24"/>
      <c r="FS145" s="25"/>
      <c r="GB145" s="25"/>
      <c r="GF145" s="21"/>
      <c r="GG145" s="22"/>
      <c r="GH145" s="23"/>
      <c r="GI145" s="24"/>
      <c r="GJ145" s="25"/>
      <c r="GS145" s="25"/>
      <c r="GW145" s="21"/>
      <c r="GX145" s="22"/>
      <c r="GY145" s="23"/>
      <c r="GZ145" s="24"/>
      <c r="HA145" s="25"/>
      <c r="HJ145" s="25"/>
      <c r="HN145" s="21"/>
      <c r="HO145" s="22"/>
      <c r="HP145" s="23"/>
      <c r="HQ145" s="24"/>
      <c r="HR145" s="25"/>
      <c r="IA145" s="25"/>
      <c r="IE145" s="21"/>
      <c r="IF145" s="22"/>
      <c r="IG145" s="23"/>
      <c r="IH145" s="24"/>
      <c r="II145" s="25"/>
      <c r="IR145" s="25"/>
      <c r="IV145" s="21"/>
      <c r="IW145" s="22"/>
      <c r="IX145" s="23"/>
      <c r="IY145" s="24"/>
      <c r="IZ145" s="25"/>
      <c r="JI145" s="25"/>
      <c r="JM145" s="21"/>
      <c r="JN145" s="22"/>
      <c r="JO145" s="23"/>
      <c r="JP145" s="24"/>
      <c r="JQ145" s="25"/>
      <c r="JZ145" s="25"/>
      <c r="KD145" s="21"/>
      <c r="KE145" s="22"/>
      <c r="KF145" s="23"/>
      <c r="KG145" s="24"/>
      <c r="KH145" s="25"/>
      <c r="KQ145" s="25"/>
      <c r="KU145" s="21"/>
      <c r="KV145" s="22"/>
      <c r="KW145" s="23"/>
      <c r="KX145" s="24"/>
      <c r="KY145" s="25"/>
      <c r="LH145" s="25"/>
      <c r="LL145" s="21"/>
      <c r="LM145" s="22"/>
      <c r="LN145" s="23"/>
      <c r="LO145" s="24"/>
      <c r="LP145" s="25"/>
      <c r="LY145" s="25"/>
      <c r="MC145" s="21"/>
      <c r="MD145" s="22"/>
      <c r="ME145" s="23"/>
      <c r="MF145" s="24"/>
      <c r="MG145" s="25"/>
      <c r="MP145" s="25"/>
      <c r="MT145" s="21"/>
      <c r="MU145" s="22"/>
      <c r="MV145" s="23"/>
      <c r="MW145" s="24"/>
      <c r="MX145" s="25"/>
      <c r="NG145" s="25"/>
      <c r="NK145" s="21"/>
      <c r="NL145" s="22"/>
      <c r="NM145" s="23"/>
      <c r="NN145" s="24"/>
      <c r="NO145" s="25"/>
      <c r="NX145" s="25"/>
      <c r="OB145" s="21"/>
      <c r="OC145" s="22"/>
      <c r="OD145" s="23"/>
      <c r="OE145" s="24"/>
      <c r="OF145" s="25"/>
      <c r="OO145" s="25"/>
      <c r="OS145" s="21"/>
      <c r="OT145" s="22"/>
      <c r="OU145" s="23"/>
      <c r="OV145" s="24"/>
      <c r="OW145" s="25"/>
      <c r="PF145" s="25"/>
      <c r="PJ145" s="21"/>
      <c r="PK145" s="22"/>
      <c r="PL145" s="23"/>
      <c r="PM145" s="24"/>
      <c r="PN145" s="25"/>
      <c r="PW145" s="25"/>
      <c r="QA145" s="21"/>
      <c r="QB145" s="22"/>
      <c r="QC145" s="23"/>
      <c r="QD145" s="24"/>
      <c r="QE145" s="25"/>
      <c r="QN145" s="25"/>
      <c r="QR145" s="21"/>
      <c r="QS145" s="22"/>
      <c r="QT145" s="23"/>
      <c r="QU145" s="24"/>
      <c r="QV145" s="25"/>
      <c r="RE145" s="25"/>
      <c r="RI145" s="21"/>
      <c r="RJ145" s="22"/>
      <c r="RK145" s="23"/>
      <c r="RL145" s="24"/>
      <c r="RM145" s="25"/>
      <c r="RV145" s="25"/>
      <c r="RZ145" s="21"/>
      <c r="SA145" s="22"/>
      <c r="SB145" s="23"/>
      <c r="SC145" s="24"/>
      <c r="SD145" s="25"/>
      <c r="SM145" s="25"/>
      <c r="SQ145" s="21"/>
      <c r="SR145" s="22"/>
      <c r="SS145" s="23"/>
      <c r="ST145" s="24"/>
      <c r="SU145" s="25"/>
      <c r="TD145" s="25"/>
      <c r="TH145" s="21"/>
      <c r="TI145" s="22"/>
      <c r="TJ145" s="23"/>
      <c r="TK145" s="24"/>
      <c r="TL145" s="25"/>
      <c r="TU145" s="25"/>
      <c r="TY145" s="21"/>
      <c r="TZ145" s="22"/>
      <c r="UA145" s="23"/>
      <c r="UB145" s="24"/>
      <c r="UC145" s="25"/>
      <c r="UL145" s="25"/>
      <c r="UP145" s="21"/>
      <c r="UQ145" s="22"/>
      <c r="UR145" s="23"/>
      <c r="US145" s="24"/>
      <c r="UT145" s="25"/>
      <c r="VC145" s="25"/>
      <c r="VG145" s="21"/>
      <c r="VH145" s="22"/>
      <c r="VI145" s="23"/>
      <c r="VJ145" s="24"/>
      <c r="VK145" s="25"/>
      <c r="VT145" s="25"/>
      <c r="VX145" s="21"/>
      <c r="VY145" s="22"/>
      <c r="VZ145" s="23"/>
      <c r="WA145" s="24"/>
      <c r="WB145" s="25"/>
      <c r="WK145" s="25"/>
      <c r="WO145" s="21"/>
      <c r="WP145" s="22"/>
      <c r="WQ145" s="23"/>
      <c r="WR145" s="24"/>
      <c r="WS145" s="25"/>
      <c r="XB145" s="25"/>
      <c r="XF145" s="21"/>
      <c r="XG145" s="22"/>
      <c r="XH145" s="23"/>
      <c r="XI145" s="24"/>
      <c r="XJ145" s="25"/>
      <c r="XS145" s="25"/>
      <c r="XW145" s="21"/>
      <c r="XX145" s="22"/>
      <c r="XY145" s="23"/>
      <c r="XZ145" s="24"/>
      <c r="YA145" s="25"/>
      <c r="YJ145" s="25"/>
      <c r="YN145" s="21"/>
      <c r="YO145" s="22"/>
      <c r="YP145" s="23"/>
      <c r="YQ145" s="24"/>
      <c r="YR145" s="25"/>
      <c r="ZA145" s="25"/>
      <c r="ZE145" s="21"/>
      <c r="ZF145" s="22"/>
      <c r="ZG145" s="23"/>
      <c r="ZH145" s="24"/>
      <c r="ZI145" s="25"/>
      <c r="ZR145" s="25"/>
      <c r="ZV145" s="21"/>
      <c r="ZW145" s="22"/>
      <c r="ZX145" s="23"/>
      <c r="ZY145" s="24"/>
      <c r="ZZ145" s="25"/>
      <c r="AAI145" s="25"/>
      <c r="AAM145" s="21"/>
      <c r="AAN145" s="22"/>
      <c r="AAO145" s="23"/>
      <c r="AAP145" s="24"/>
      <c r="AAQ145" s="25"/>
      <c r="AAZ145" s="25"/>
      <c r="ABD145" s="21"/>
      <c r="ABE145" s="22"/>
      <c r="ABF145" s="23"/>
      <c r="ABG145" s="24"/>
      <c r="ABH145" s="25"/>
      <c r="ABQ145" s="25"/>
      <c r="ABU145" s="21"/>
      <c r="ABV145" s="22"/>
      <c r="ABW145" s="23"/>
      <c r="ABX145" s="24"/>
      <c r="ABY145" s="25"/>
      <c r="ACH145" s="25"/>
      <c r="ACL145" s="21"/>
      <c r="ACM145" s="22"/>
      <c r="ACN145" s="23"/>
      <c r="ACO145" s="24"/>
      <c r="ACP145" s="25"/>
      <c r="ACY145" s="25"/>
      <c r="ADC145" s="21"/>
      <c r="ADD145" s="22"/>
      <c r="ADE145" s="23"/>
      <c r="ADF145" s="24"/>
      <c r="ADG145" s="25"/>
      <c r="ADP145" s="25"/>
      <c r="ADT145" s="21"/>
      <c r="ADU145" s="22"/>
      <c r="ADV145" s="23"/>
      <c r="ADW145" s="24"/>
      <c r="ADX145" s="25"/>
      <c r="AEG145" s="25"/>
      <c r="AEK145" s="21"/>
      <c r="AEL145" s="22"/>
      <c r="AEM145" s="23"/>
      <c r="AEN145" s="24"/>
      <c r="AEO145" s="25"/>
      <c r="AEX145" s="25"/>
      <c r="AFB145" s="21"/>
      <c r="AFC145" s="22"/>
      <c r="AFD145" s="23"/>
      <c r="AFE145" s="24"/>
      <c r="AFF145" s="25"/>
      <c r="AFO145" s="25"/>
      <c r="AFS145" s="21"/>
      <c r="AFT145" s="22"/>
      <c r="AFU145" s="23"/>
      <c r="AFV145" s="24"/>
      <c r="AFW145" s="25"/>
      <c r="AGF145" s="25"/>
      <c r="AGJ145" s="21"/>
      <c r="AGK145" s="22"/>
      <c r="AGL145" s="23"/>
      <c r="AGM145" s="24"/>
      <c r="AGN145" s="25"/>
      <c r="AGW145" s="25"/>
      <c r="AHA145" s="21"/>
      <c r="AHB145" s="22"/>
      <c r="AHC145" s="23"/>
      <c r="AHD145" s="24"/>
      <c r="AHE145" s="25"/>
      <c r="AHN145" s="25"/>
      <c r="AHR145" s="21"/>
      <c r="AHS145" s="22"/>
      <c r="AHT145" s="23"/>
      <c r="AHU145" s="24"/>
      <c r="AHV145" s="25"/>
      <c r="AIE145" s="25"/>
      <c r="AII145" s="21"/>
      <c r="AIJ145" s="22"/>
      <c r="AIK145" s="23"/>
      <c r="AIL145" s="24"/>
      <c r="AIM145" s="25"/>
      <c r="AIV145" s="25"/>
      <c r="AIZ145" s="21"/>
      <c r="AJA145" s="22"/>
      <c r="AJB145" s="23"/>
      <c r="AJC145" s="24"/>
      <c r="AJD145" s="25"/>
      <c r="AJM145" s="25"/>
      <c r="AJQ145" s="21"/>
      <c r="AJR145" s="22"/>
      <c r="AJS145" s="23"/>
      <c r="AJT145" s="24"/>
      <c r="AJU145" s="25"/>
      <c r="AKD145" s="25"/>
      <c r="AKH145" s="21"/>
      <c r="AKI145" s="22"/>
      <c r="AKJ145" s="23"/>
      <c r="AKK145" s="24"/>
      <c r="AKL145" s="25"/>
      <c r="AKU145" s="25"/>
      <c r="AKY145" s="21"/>
      <c r="AKZ145" s="22"/>
      <c r="ALA145" s="23"/>
      <c r="ALB145" s="24"/>
      <c r="ALC145" s="25"/>
      <c r="ALL145" s="25"/>
      <c r="ALP145" s="21"/>
      <c r="ALQ145" s="22"/>
      <c r="ALR145" s="23"/>
      <c r="ALS145" s="24"/>
      <c r="ALT145" s="25"/>
      <c r="AMC145" s="25"/>
      <c r="AMG145" s="21"/>
      <c r="AMH145" s="22"/>
      <c r="AMI145" s="23"/>
      <c r="AMJ145" s="24"/>
    </row>
    <row r="146" s="26" customFormat="true" ht="15" hidden="false" customHeight="false" outlineLevel="0" collapsed="false">
      <c r="A146" s="16" t="n">
        <v>144</v>
      </c>
      <c r="B146" s="17" t="s">
        <v>15</v>
      </c>
      <c r="C146" s="18" t="n">
        <v>43616</v>
      </c>
      <c r="D146" s="19" t="n">
        <f aca="false">E146/$E$214</f>
        <v>45.7347051712231</v>
      </c>
      <c r="E146" s="20" t="n">
        <v>30000</v>
      </c>
      <c r="F146" s="20"/>
      <c r="G146" s="20"/>
      <c r="H146" s="20"/>
      <c r="I146" s="20"/>
      <c r="J146" s="20"/>
      <c r="K146" s="20"/>
      <c r="L146" s="20"/>
      <c r="M146" s="20"/>
      <c r="N146" s="20" t="n">
        <v>30000</v>
      </c>
      <c r="O146" s="20"/>
      <c r="P146" s="20"/>
      <c r="Q146" s="20"/>
      <c r="R146" s="21"/>
      <c r="S146" s="22"/>
      <c r="T146" s="23"/>
      <c r="U146" s="24"/>
      <c r="V146" s="25"/>
      <c r="AE146" s="25"/>
      <c r="AI146" s="21"/>
      <c r="AJ146" s="22"/>
      <c r="AK146" s="23"/>
      <c r="AL146" s="24"/>
      <c r="AM146" s="25"/>
      <c r="AV146" s="25"/>
      <c r="AZ146" s="21"/>
      <c r="BA146" s="22"/>
      <c r="BB146" s="23"/>
      <c r="BC146" s="24"/>
      <c r="BD146" s="25"/>
      <c r="BM146" s="25"/>
      <c r="BQ146" s="21"/>
      <c r="BR146" s="22"/>
      <c r="BS146" s="23"/>
      <c r="BT146" s="24"/>
      <c r="BU146" s="25"/>
      <c r="CD146" s="25"/>
      <c r="CH146" s="21"/>
      <c r="CI146" s="22"/>
      <c r="CJ146" s="23"/>
      <c r="CK146" s="24"/>
      <c r="CL146" s="25"/>
      <c r="CU146" s="25"/>
      <c r="CY146" s="21"/>
      <c r="CZ146" s="22"/>
      <c r="DA146" s="23"/>
      <c r="DB146" s="24"/>
      <c r="DC146" s="25"/>
      <c r="DL146" s="25"/>
      <c r="DP146" s="21"/>
      <c r="DQ146" s="22"/>
      <c r="DR146" s="23"/>
      <c r="DS146" s="24"/>
      <c r="DT146" s="25"/>
      <c r="EC146" s="25"/>
      <c r="EG146" s="21"/>
      <c r="EH146" s="22"/>
      <c r="EI146" s="23"/>
      <c r="EJ146" s="24"/>
      <c r="EK146" s="25"/>
      <c r="ET146" s="25"/>
      <c r="EX146" s="21"/>
      <c r="EY146" s="22"/>
      <c r="EZ146" s="23"/>
      <c r="FA146" s="24"/>
      <c r="FB146" s="25"/>
      <c r="FK146" s="25"/>
      <c r="FO146" s="21"/>
      <c r="FP146" s="22"/>
      <c r="FQ146" s="23"/>
      <c r="FR146" s="24"/>
      <c r="FS146" s="25"/>
      <c r="GB146" s="25"/>
      <c r="GF146" s="21"/>
      <c r="GG146" s="22"/>
      <c r="GH146" s="23"/>
      <c r="GI146" s="24"/>
      <c r="GJ146" s="25"/>
      <c r="GS146" s="25"/>
      <c r="GW146" s="21"/>
      <c r="GX146" s="22"/>
      <c r="GY146" s="23"/>
      <c r="GZ146" s="24"/>
      <c r="HA146" s="25"/>
      <c r="HJ146" s="25"/>
      <c r="HN146" s="21"/>
      <c r="HO146" s="22"/>
      <c r="HP146" s="23"/>
      <c r="HQ146" s="24"/>
      <c r="HR146" s="25"/>
      <c r="IA146" s="25"/>
      <c r="IE146" s="21"/>
      <c r="IF146" s="22"/>
      <c r="IG146" s="23"/>
      <c r="IH146" s="24"/>
      <c r="II146" s="25"/>
      <c r="IR146" s="25"/>
      <c r="IV146" s="21"/>
      <c r="IW146" s="22"/>
      <c r="IX146" s="23"/>
      <c r="IY146" s="24"/>
      <c r="IZ146" s="25"/>
      <c r="JI146" s="25"/>
      <c r="JM146" s="21"/>
      <c r="JN146" s="22"/>
      <c r="JO146" s="23"/>
      <c r="JP146" s="24"/>
      <c r="JQ146" s="25"/>
      <c r="JZ146" s="25"/>
      <c r="KD146" s="21"/>
      <c r="KE146" s="22"/>
      <c r="KF146" s="23"/>
      <c r="KG146" s="24"/>
      <c r="KH146" s="25"/>
      <c r="KQ146" s="25"/>
      <c r="KU146" s="21"/>
      <c r="KV146" s="22"/>
      <c r="KW146" s="23"/>
      <c r="KX146" s="24"/>
      <c r="KY146" s="25"/>
      <c r="LH146" s="25"/>
      <c r="LL146" s="21"/>
      <c r="LM146" s="22"/>
      <c r="LN146" s="23"/>
      <c r="LO146" s="24"/>
      <c r="LP146" s="25"/>
      <c r="LY146" s="25"/>
      <c r="MC146" s="21"/>
      <c r="MD146" s="22"/>
      <c r="ME146" s="23"/>
      <c r="MF146" s="24"/>
      <c r="MG146" s="25"/>
      <c r="MP146" s="25"/>
      <c r="MT146" s="21"/>
      <c r="MU146" s="22"/>
      <c r="MV146" s="23"/>
      <c r="MW146" s="24"/>
      <c r="MX146" s="25"/>
      <c r="NG146" s="25"/>
      <c r="NK146" s="21"/>
      <c r="NL146" s="22"/>
      <c r="NM146" s="23"/>
      <c r="NN146" s="24"/>
      <c r="NO146" s="25"/>
      <c r="NX146" s="25"/>
      <c r="OB146" s="21"/>
      <c r="OC146" s="22"/>
      <c r="OD146" s="23"/>
      <c r="OE146" s="24"/>
      <c r="OF146" s="25"/>
      <c r="OO146" s="25"/>
      <c r="OS146" s="21"/>
      <c r="OT146" s="22"/>
      <c r="OU146" s="23"/>
      <c r="OV146" s="24"/>
      <c r="OW146" s="25"/>
      <c r="PF146" s="25"/>
      <c r="PJ146" s="21"/>
      <c r="PK146" s="22"/>
      <c r="PL146" s="23"/>
      <c r="PM146" s="24"/>
      <c r="PN146" s="25"/>
      <c r="PW146" s="25"/>
      <c r="QA146" s="21"/>
      <c r="QB146" s="22"/>
      <c r="QC146" s="23"/>
      <c r="QD146" s="24"/>
      <c r="QE146" s="25"/>
      <c r="QN146" s="25"/>
      <c r="QR146" s="21"/>
      <c r="QS146" s="22"/>
      <c r="QT146" s="23"/>
      <c r="QU146" s="24"/>
      <c r="QV146" s="25"/>
      <c r="RE146" s="25"/>
      <c r="RI146" s="21"/>
      <c r="RJ146" s="22"/>
      <c r="RK146" s="23"/>
      <c r="RL146" s="24"/>
      <c r="RM146" s="25"/>
      <c r="RV146" s="25"/>
      <c r="RZ146" s="21"/>
      <c r="SA146" s="22"/>
      <c r="SB146" s="23"/>
      <c r="SC146" s="24"/>
      <c r="SD146" s="25"/>
      <c r="SM146" s="25"/>
      <c r="SQ146" s="21"/>
      <c r="SR146" s="22"/>
      <c r="SS146" s="23"/>
      <c r="ST146" s="24"/>
      <c r="SU146" s="25"/>
      <c r="TD146" s="25"/>
      <c r="TH146" s="21"/>
      <c r="TI146" s="22"/>
      <c r="TJ146" s="23"/>
      <c r="TK146" s="24"/>
      <c r="TL146" s="25"/>
      <c r="TU146" s="25"/>
      <c r="TY146" s="21"/>
      <c r="TZ146" s="22"/>
      <c r="UA146" s="23"/>
      <c r="UB146" s="24"/>
      <c r="UC146" s="25"/>
      <c r="UL146" s="25"/>
      <c r="UP146" s="21"/>
      <c r="UQ146" s="22"/>
      <c r="UR146" s="23"/>
      <c r="US146" s="24"/>
      <c r="UT146" s="25"/>
      <c r="VC146" s="25"/>
      <c r="VG146" s="21"/>
      <c r="VH146" s="22"/>
      <c r="VI146" s="23"/>
      <c r="VJ146" s="24"/>
      <c r="VK146" s="25"/>
      <c r="VT146" s="25"/>
      <c r="VX146" s="21"/>
      <c r="VY146" s="22"/>
      <c r="VZ146" s="23"/>
      <c r="WA146" s="24"/>
      <c r="WB146" s="25"/>
      <c r="WK146" s="25"/>
      <c r="WO146" s="21"/>
      <c r="WP146" s="22"/>
      <c r="WQ146" s="23"/>
      <c r="WR146" s="24"/>
      <c r="WS146" s="25"/>
      <c r="XB146" s="25"/>
      <c r="XF146" s="21"/>
      <c r="XG146" s="22"/>
      <c r="XH146" s="23"/>
      <c r="XI146" s="24"/>
      <c r="XJ146" s="25"/>
      <c r="XS146" s="25"/>
      <c r="XW146" s="21"/>
      <c r="XX146" s="22"/>
      <c r="XY146" s="23"/>
      <c r="XZ146" s="24"/>
      <c r="YA146" s="25"/>
      <c r="YJ146" s="25"/>
      <c r="YN146" s="21"/>
      <c r="YO146" s="22"/>
      <c r="YP146" s="23"/>
      <c r="YQ146" s="24"/>
      <c r="YR146" s="25"/>
      <c r="ZA146" s="25"/>
      <c r="ZE146" s="21"/>
      <c r="ZF146" s="22"/>
      <c r="ZG146" s="23"/>
      <c r="ZH146" s="24"/>
      <c r="ZI146" s="25"/>
      <c r="ZR146" s="25"/>
      <c r="ZV146" s="21"/>
      <c r="ZW146" s="22"/>
      <c r="ZX146" s="23"/>
      <c r="ZY146" s="24"/>
      <c r="ZZ146" s="25"/>
      <c r="AAI146" s="25"/>
      <c r="AAM146" s="21"/>
      <c r="AAN146" s="22"/>
      <c r="AAO146" s="23"/>
      <c r="AAP146" s="24"/>
      <c r="AAQ146" s="25"/>
      <c r="AAZ146" s="25"/>
      <c r="ABD146" s="21"/>
      <c r="ABE146" s="22"/>
      <c r="ABF146" s="23"/>
      <c r="ABG146" s="24"/>
      <c r="ABH146" s="25"/>
      <c r="ABQ146" s="25"/>
      <c r="ABU146" s="21"/>
      <c r="ABV146" s="22"/>
      <c r="ABW146" s="23"/>
      <c r="ABX146" s="24"/>
      <c r="ABY146" s="25"/>
      <c r="ACH146" s="25"/>
      <c r="ACL146" s="21"/>
      <c r="ACM146" s="22"/>
      <c r="ACN146" s="23"/>
      <c r="ACO146" s="24"/>
      <c r="ACP146" s="25"/>
      <c r="ACY146" s="25"/>
      <c r="ADC146" s="21"/>
      <c r="ADD146" s="22"/>
      <c r="ADE146" s="23"/>
      <c r="ADF146" s="24"/>
      <c r="ADG146" s="25"/>
      <c r="ADP146" s="25"/>
      <c r="ADT146" s="21"/>
      <c r="ADU146" s="22"/>
      <c r="ADV146" s="23"/>
      <c r="ADW146" s="24"/>
      <c r="ADX146" s="25"/>
      <c r="AEG146" s="25"/>
      <c r="AEK146" s="21"/>
      <c r="AEL146" s="22"/>
      <c r="AEM146" s="23"/>
      <c r="AEN146" s="24"/>
      <c r="AEO146" s="25"/>
      <c r="AEX146" s="25"/>
      <c r="AFB146" s="21"/>
      <c r="AFC146" s="22"/>
      <c r="AFD146" s="23"/>
      <c r="AFE146" s="24"/>
      <c r="AFF146" s="25"/>
      <c r="AFO146" s="25"/>
      <c r="AFS146" s="21"/>
      <c r="AFT146" s="22"/>
      <c r="AFU146" s="23"/>
      <c r="AFV146" s="24"/>
      <c r="AFW146" s="25"/>
      <c r="AGF146" s="25"/>
      <c r="AGJ146" s="21"/>
      <c r="AGK146" s="22"/>
      <c r="AGL146" s="23"/>
      <c r="AGM146" s="24"/>
      <c r="AGN146" s="25"/>
      <c r="AGW146" s="25"/>
      <c r="AHA146" s="21"/>
      <c r="AHB146" s="22"/>
      <c r="AHC146" s="23"/>
      <c r="AHD146" s="24"/>
      <c r="AHE146" s="25"/>
      <c r="AHN146" s="25"/>
      <c r="AHR146" s="21"/>
      <c r="AHS146" s="22"/>
      <c r="AHT146" s="23"/>
      <c r="AHU146" s="24"/>
      <c r="AHV146" s="25"/>
      <c r="AIE146" s="25"/>
      <c r="AII146" s="21"/>
      <c r="AIJ146" s="22"/>
      <c r="AIK146" s="23"/>
      <c r="AIL146" s="24"/>
      <c r="AIM146" s="25"/>
      <c r="AIV146" s="25"/>
      <c r="AIZ146" s="21"/>
      <c r="AJA146" s="22"/>
      <c r="AJB146" s="23"/>
      <c r="AJC146" s="24"/>
      <c r="AJD146" s="25"/>
      <c r="AJM146" s="25"/>
      <c r="AJQ146" s="21"/>
      <c r="AJR146" s="22"/>
      <c r="AJS146" s="23"/>
      <c r="AJT146" s="24"/>
      <c r="AJU146" s="25"/>
      <c r="AKD146" s="25"/>
      <c r="AKH146" s="21"/>
      <c r="AKI146" s="22"/>
      <c r="AKJ146" s="23"/>
      <c r="AKK146" s="24"/>
      <c r="AKL146" s="25"/>
      <c r="AKU146" s="25"/>
      <c r="AKY146" s="21"/>
      <c r="AKZ146" s="22"/>
      <c r="ALA146" s="23"/>
      <c r="ALB146" s="24"/>
      <c r="ALC146" s="25"/>
      <c r="ALL146" s="25"/>
      <c r="ALP146" s="21"/>
      <c r="ALQ146" s="22"/>
      <c r="ALR146" s="23"/>
      <c r="ALS146" s="24"/>
      <c r="ALT146" s="25"/>
      <c r="AMC146" s="25"/>
      <c r="AMG146" s="21"/>
      <c r="AMH146" s="22"/>
      <c r="AMI146" s="23"/>
      <c r="AMJ146" s="24"/>
    </row>
    <row r="147" customFormat="false" ht="15" hidden="false" customHeight="false" outlineLevel="0" collapsed="false">
      <c r="A147" s="27" t="n">
        <v>145</v>
      </c>
      <c r="B147" s="28" t="s">
        <v>64</v>
      </c>
      <c r="C147" s="29" t="n">
        <v>43626</v>
      </c>
      <c r="D147" s="14" t="n">
        <f aca="false">E147/$E$214</f>
        <v>152.44901723741</v>
      </c>
      <c r="E147" s="30" t="n">
        <v>100000</v>
      </c>
      <c r="F147" s="30"/>
      <c r="G147" s="30"/>
      <c r="H147" s="30"/>
      <c r="I147" s="30"/>
      <c r="J147" s="30"/>
      <c r="K147" s="30" t="n">
        <v>100000</v>
      </c>
      <c r="L147" s="30"/>
      <c r="M147" s="30"/>
      <c r="N147" s="30"/>
      <c r="O147" s="30"/>
      <c r="P147" s="30"/>
      <c r="Q147" s="30"/>
    </row>
    <row r="148" customFormat="false" ht="15" hidden="false" customHeight="false" outlineLevel="0" collapsed="false">
      <c r="A148" s="27" t="n">
        <v>146</v>
      </c>
      <c r="B148" s="28" t="s">
        <v>27</v>
      </c>
      <c r="C148" s="29" t="n">
        <v>43595</v>
      </c>
      <c r="D148" s="14" t="n">
        <f aca="false">E148/$E$214</f>
        <v>295.40046070093</v>
      </c>
      <c r="E148" s="30" t="n">
        <v>193770</v>
      </c>
      <c r="F148" s="30"/>
      <c r="G148" s="30"/>
      <c r="H148" s="30"/>
      <c r="I148" s="30"/>
      <c r="J148" s="30"/>
      <c r="K148" s="30"/>
      <c r="L148" s="30" t="n">
        <v>193770</v>
      </c>
      <c r="M148" s="30"/>
      <c r="N148" s="30"/>
      <c r="O148" s="30"/>
      <c r="P148" s="31"/>
      <c r="Q148" s="30"/>
    </row>
    <row r="149" customFormat="false" ht="15" hidden="false" customHeight="false" outlineLevel="0" collapsed="false">
      <c r="A149" s="27" t="n">
        <v>147</v>
      </c>
      <c r="B149" s="28" t="s">
        <v>65</v>
      </c>
      <c r="C149" s="29" t="n">
        <v>43631</v>
      </c>
      <c r="D149" s="14" t="n">
        <f aca="false">E149/$E$214</f>
        <v>30.4898034474821</v>
      </c>
      <c r="E149" s="30" t="n">
        <v>20000</v>
      </c>
      <c r="F149" s="30"/>
      <c r="G149" s="30"/>
      <c r="H149" s="30"/>
      <c r="I149" s="30"/>
      <c r="J149" s="30"/>
      <c r="K149" s="30"/>
      <c r="L149" s="30" t="n">
        <v>20000</v>
      </c>
      <c r="M149" s="30"/>
      <c r="N149" s="30"/>
      <c r="O149" s="30"/>
      <c r="P149" s="31"/>
      <c r="Q149" s="30"/>
    </row>
    <row r="150" customFormat="false" ht="15" hidden="false" customHeight="false" outlineLevel="0" collapsed="false">
      <c r="A150" s="27" t="n">
        <v>148</v>
      </c>
      <c r="B150" s="28" t="s">
        <v>8</v>
      </c>
      <c r="C150" s="29" t="n">
        <v>43646</v>
      </c>
      <c r="D150" s="14" t="n">
        <f aca="false">E150/$E$214</f>
        <v>152.44901723741</v>
      </c>
      <c r="E150" s="30" t="n">
        <v>100000</v>
      </c>
      <c r="F150" s="30"/>
      <c r="G150" s="30" t="n">
        <v>100000</v>
      </c>
      <c r="H150" s="30"/>
      <c r="I150" s="30"/>
      <c r="J150" s="30"/>
      <c r="K150" s="30"/>
      <c r="L150" s="30"/>
      <c r="M150" s="30"/>
      <c r="N150" s="30"/>
      <c r="O150" s="30"/>
      <c r="P150" s="31"/>
      <c r="Q150" s="30"/>
    </row>
    <row r="151" customFormat="false" ht="15" hidden="false" customHeight="false" outlineLevel="0" collapsed="false">
      <c r="A151" s="27" t="n">
        <v>149</v>
      </c>
      <c r="B151" s="28" t="s">
        <v>15</v>
      </c>
      <c r="C151" s="29" t="n">
        <v>43646</v>
      </c>
      <c r="D151" s="14" t="n">
        <f aca="false">E151/$E$214</f>
        <v>45.7347051712231</v>
      </c>
      <c r="E151" s="30" t="n">
        <v>30000</v>
      </c>
      <c r="F151" s="30"/>
      <c r="G151" s="30"/>
      <c r="H151" s="30"/>
      <c r="I151" s="30"/>
      <c r="J151" s="30"/>
      <c r="K151" s="30"/>
      <c r="L151" s="30"/>
      <c r="M151" s="30"/>
      <c r="N151" s="30" t="n">
        <v>30000</v>
      </c>
      <c r="O151" s="30"/>
      <c r="Q151" s="30"/>
    </row>
    <row r="152" customFormat="false" ht="15" hidden="false" customHeight="false" outlineLevel="0" collapsed="false">
      <c r="A152" s="27" t="n">
        <v>150</v>
      </c>
      <c r="B152" s="28" t="s">
        <v>55</v>
      </c>
      <c r="C152" s="29" t="n">
        <v>43653</v>
      </c>
      <c r="D152" s="14" t="n">
        <f aca="false">E152/$E$214</f>
        <v>914.694103424462</v>
      </c>
      <c r="E152" s="30" t="n">
        <v>600000</v>
      </c>
      <c r="F152" s="30"/>
      <c r="G152" s="30"/>
      <c r="H152" s="30"/>
      <c r="I152" s="30"/>
      <c r="J152" s="30"/>
      <c r="K152" s="30" t="n">
        <v>600000</v>
      </c>
      <c r="L152" s="30"/>
      <c r="M152" s="30"/>
      <c r="N152" s="30"/>
      <c r="O152" s="30"/>
      <c r="Q152" s="30"/>
    </row>
    <row r="153" customFormat="false" ht="15" hidden="false" customHeight="false" outlineLevel="0" collapsed="false">
      <c r="A153" s="27" t="n">
        <v>151</v>
      </c>
      <c r="B153" s="28" t="s">
        <v>66</v>
      </c>
      <c r="C153" s="29" t="n">
        <v>43670</v>
      </c>
      <c r="D153" s="14" t="n">
        <f aca="false">E153/$E$214</f>
        <v>368.926621714533</v>
      </c>
      <c r="E153" s="30" t="n">
        <v>242000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Q153" s="30" t="n">
        <v>242000</v>
      </c>
    </row>
    <row r="154" customFormat="false" ht="15" hidden="false" customHeight="false" outlineLevel="0" collapsed="false">
      <c r="A154" s="27" t="n">
        <v>152</v>
      </c>
      <c r="B154" s="28" t="s">
        <v>8</v>
      </c>
      <c r="C154" s="29" t="n">
        <v>43677</v>
      </c>
      <c r="D154" s="14" t="n">
        <f aca="false">E154/$E$214</f>
        <v>152.44901723741</v>
      </c>
      <c r="E154" s="30" t="n">
        <v>100000</v>
      </c>
      <c r="F154" s="30"/>
      <c r="G154" s="30" t="n">
        <v>100000</v>
      </c>
      <c r="H154" s="30"/>
      <c r="I154" s="30"/>
      <c r="J154" s="30"/>
      <c r="K154" s="30"/>
      <c r="L154" s="30"/>
      <c r="M154" s="30"/>
      <c r="N154" s="30"/>
      <c r="O154" s="30"/>
      <c r="Q154" s="30"/>
    </row>
    <row r="155" customFormat="false" ht="15" hidden="false" customHeight="false" outlineLevel="0" collapsed="false">
      <c r="A155" s="27" t="n">
        <v>153</v>
      </c>
      <c r="B155" s="28" t="s">
        <v>15</v>
      </c>
      <c r="C155" s="29" t="n">
        <v>43677</v>
      </c>
      <c r="D155" s="14" t="n">
        <f aca="false">E155/$E$214</f>
        <v>45.7347051712231</v>
      </c>
      <c r="E155" s="30" t="n">
        <v>30000</v>
      </c>
      <c r="F155" s="30"/>
      <c r="G155" s="30"/>
      <c r="H155" s="30"/>
      <c r="I155" s="30"/>
      <c r="J155" s="30"/>
      <c r="K155" s="30"/>
      <c r="L155" s="30"/>
      <c r="M155" s="30"/>
      <c r="N155" s="30" t="n">
        <v>30000</v>
      </c>
      <c r="O155" s="30"/>
      <c r="Q155" s="30"/>
    </row>
    <row r="156" customFormat="false" ht="15" hidden="false" customHeight="false" outlineLevel="0" collapsed="false">
      <c r="A156" s="27" t="n">
        <v>154</v>
      </c>
      <c r="B156" s="28" t="s">
        <v>8</v>
      </c>
      <c r="C156" s="29" t="n">
        <v>43708</v>
      </c>
      <c r="D156" s="14" t="n">
        <f aca="false">E156/$E$214</f>
        <v>152.44901723741</v>
      </c>
      <c r="E156" s="30" t="n">
        <v>100000</v>
      </c>
      <c r="F156" s="30"/>
      <c r="G156" s="30" t="n">
        <v>100000</v>
      </c>
      <c r="H156" s="30"/>
      <c r="I156" s="30"/>
      <c r="J156" s="30"/>
      <c r="K156" s="30"/>
      <c r="L156" s="30"/>
      <c r="M156" s="30"/>
      <c r="N156" s="30"/>
      <c r="O156" s="30"/>
      <c r="Q156" s="30"/>
    </row>
    <row r="157" customFormat="false" ht="15" hidden="false" customHeight="false" outlineLevel="0" collapsed="false">
      <c r="A157" s="27" t="n">
        <v>155</v>
      </c>
      <c r="B157" s="28" t="s">
        <v>15</v>
      </c>
      <c r="C157" s="29" t="n">
        <v>43708</v>
      </c>
      <c r="D157" s="14" t="n">
        <f aca="false">E157/$E$214</f>
        <v>45.7347051712231</v>
      </c>
      <c r="E157" s="30" t="n">
        <v>30000</v>
      </c>
      <c r="F157" s="30"/>
      <c r="G157" s="30"/>
      <c r="H157" s="30"/>
      <c r="I157" s="30"/>
      <c r="J157" s="30"/>
      <c r="K157" s="30"/>
      <c r="L157" s="30"/>
      <c r="M157" s="30"/>
      <c r="N157" s="30" t="n">
        <v>30000</v>
      </c>
      <c r="O157" s="30"/>
      <c r="Q157" s="30"/>
    </row>
    <row r="158" customFormat="false" ht="15" hidden="false" customHeight="false" outlineLevel="0" collapsed="false">
      <c r="A158" s="27" t="n">
        <v>156</v>
      </c>
      <c r="B158" s="28" t="s">
        <v>8</v>
      </c>
      <c r="C158" s="29" t="n">
        <v>43738</v>
      </c>
      <c r="D158" s="14" t="n">
        <f aca="false">E158/$E$214</f>
        <v>152.44901723741</v>
      </c>
      <c r="E158" s="30" t="n">
        <v>100000</v>
      </c>
      <c r="F158" s="30"/>
      <c r="G158" s="30" t="n">
        <v>100000</v>
      </c>
      <c r="H158" s="30"/>
      <c r="I158" s="30"/>
      <c r="J158" s="30"/>
      <c r="K158" s="30"/>
      <c r="L158" s="30"/>
      <c r="M158" s="30"/>
      <c r="N158" s="30"/>
      <c r="O158" s="30"/>
      <c r="Q158" s="30"/>
    </row>
    <row r="159" customFormat="false" ht="15" hidden="false" customHeight="false" outlineLevel="0" collapsed="false">
      <c r="A159" s="27" t="n">
        <v>157</v>
      </c>
      <c r="B159" s="28" t="s">
        <v>15</v>
      </c>
      <c r="C159" s="29" t="n">
        <v>43738</v>
      </c>
      <c r="D159" s="14" t="n">
        <f aca="false">E159/$E$214</f>
        <v>45.7347051712231</v>
      </c>
      <c r="E159" s="30" t="n">
        <v>30000</v>
      </c>
      <c r="F159" s="30"/>
      <c r="G159" s="30"/>
      <c r="H159" s="30"/>
      <c r="I159" s="30"/>
      <c r="J159" s="30"/>
      <c r="K159" s="30"/>
      <c r="L159" s="30"/>
      <c r="M159" s="30"/>
      <c r="N159" s="30" t="n">
        <v>30000</v>
      </c>
      <c r="O159" s="30"/>
      <c r="Q159" s="30"/>
    </row>
    <row r="160" customFormat="false" ht="15" hidden="false" customHeight="false" outlineLevel="0" collapsed="false">
      <c r="A160" s="27" t="n">
        <v>158</v>
      </c>
      <c r="B160" s="28" t="s">
        <v>8</v>
      </c>
      <c r="C160" s="29" t="n">
        <v>43769</v>
      </c>
      <c r="D160" s="14" t="n">
        <f aca="false">E160/$E$214</f>
        <v>152.44901723741</v>
      </c>
      <c r="E160" s="30" t="n">
        <v>100000</v>
      </c>
      <c r="F160" s="30"/>
      <c r="G160" s="30" t="n">
        <v>100000</v>
      </c>
      <c r="H160" s="30"/>
      <c r="I160" s="30"/>
      <c r="J160" s="30"/>
      <c r="K160" s="30"/>
      <c r="L160" s="30"/>
      <c r="M160" s="30"/>
      <c r="N160" s="30"/>
      <c r="O160" s="30"/>
      <c r="Q160" s="30"/>
    </row>
    <row r="161" customFormat="false" ht="15" hidden="false" customHeight="false" outlineLevel="0" collapsed="false">
      <c r="A161" s="27" t="n">
        <v>159</v>
      </c>
      <c r="B161" s="28" t="s">
        <v>15</v>
      </c>
      <c r="C161" s="29" t="n">
        <v>43769</v>
      </c>
      <c r="D161" s="14" t="n">
        <f aca="false">E161/$E$214</f>
        <v>45.7347051712231</v>
      </c>
      <c r="E161" s="30" t="n">
        <v>30000</v>
      </c>
      <c r="F161" s="30"/>
      <c r="G161" s="30"/>
      <c r="H161" s="30"/>
      <c r="I161" s="30"/>
      <c r="J161" s="30"/>
      <c r="K161" s="30"/>
      <c r="L161" s="30"/>
      <c r="M161" s="30"/>
      <c r="N161" s="30" t="n">
        <v>30000</v>
      </c>
      <c r="O161" s="30"/>
      <c r="Q161" s="30"/>
    </row>
    <row r="162" customFormat="false" ht="15" hidden="false" customHeight="false" outlineLevel="0" collapsed="false">
      <c r="A162" s="27" t="n">
        <v>160</v>
      </c>
      <c r="B162" s="28" t="s">
        <v>56</v>
      </c>
      <c r="C162" s="29" t="n">
        <v>43780</v>
      </c>
      <c r="D162" s="14" t="n">
        <f aca="false">E162/$E$214</f>
        <v>4695.42973091224</v>
      </c>
      <c r="E162" s="30" t="n">
        <v>3080000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 t="n">
        <v>3080000</v>
      </c>
      <c r="Q162" s="30"/>
    </row>
    <row r="163" customFormat="false" ht="15" hidden="false" customHeight="false" outlineLevel="0" collapsed="false">
      <c r="A163" s="27" t="n">
        <v>161</v>
      </c>
      <c r="B163" s="28" t="s">
        <v>8</v>
      </c>
      <c r="C163" s="29" t="n">
        <v>43799</v>
      </c>
      <c r="D163" s="14" t="n">
        <f aca="false">E163/$E$214</f>
        <v>152.44901723741</v>
      </c>
      <c r="E163" s="30" t="n">
        <v>100000</v>
      </c>
      <c r="F163" s="30"/>
      <c r="G163" s="30" t="n">
        <v>100000</v>
      </c>
      <c r="H163" s="30"/>
      <c r="I163" s="30"/>
      <c r="J163" s="30"/>
      <c r="K163" s="30"/>
      <c r="L163" s="30"/>
      <c r="M163" s="30"/>
      <c r="N163" s="30"/>
      <c r="O163" s="30"/>
      <c r="Q163" s="30"/>
    </row>
    <row r="164" customFormat="false" ht="15" hidden="false" customHeight="false" outlineLevel="0" collapsed="false">
      <c r="A164" s="27" t="n">
        <v>162</v>
      </c>
      <c r="B164" s="28" t="s">
        <v>15</v>
      </c>
      <c r="C164" s="29" t="n">
        <v>43799</v>
      </c>
      <c r="D164" s="14" t="n">
        <f aca="false">E164/$E$214</f>
        <v>45.7347051712231</v>
      </c>
      <c r="E164" s="30" t="n">
        <v>30000</v>
      </c>
      <c r="F164" s="30"/>
      <c r="G164" s="30"/>
      <c r="H164" s="30"/>
      <c r="I164" s="30"/>
      <c r="J164" s="30"/>
      <c r="K164" s="30"/>
      <c r="L164" s="30"/>
      <c r="M164" s="30"/>
      <c r="N164" s="30" t="n">
        <v>30000</v>
      </c>
      <c r="O164" s="30"/>
      <c r="Q164" s="30"/>
    </row>
    <row r="165" customFormat="false" ht="15" hidden="false" customHeight="false" outlineLevel="0" collapsed="false">
      <c r="A165" s="27" t="n">
        <v>163</v>
      </c>
      <c r="B165" s="28" t="s">
        <v>8</v>
      </c>
      <c r="C165" s="29" t="n">
        <v>43830</v>
      </c>
      <c r="D165" s="14" t="n">
        <f aca="false">E165/$E$214</f>
        <v>152.44901723741</v>
      </c>
      <c r="E165" s="30" t="n">
        <v>100000</v>
      </c>
      <c r="F165" s="30"/>
      <c r="G165" s="30" t="n">
        <v>100000</v>
      </c>
      <c r="H165" s="30"/>
      <c r="I165" s="30"/>
      <c r="J165" s="30"/>
      <c r="K165" s="30"/>
      <c r="L165" s="30"/>
      <c r="M165" s="30"/>
      <c r="N165" s="30"/>
      <c r="O165" s="30"/>
      <c r="Q165" s="30"/>
    </row>
    <row r="166" customFormat="false" ht="15" hidden="false" customHeight="false" outlineLevel="0" collapsed="false">
      <c r="A166" s="27" t="n">
        <v>164</v>
      </c>
      <c r="B166" s="28" t="s">
        <v>15</v>
      </c>
      <c r="C166" s="29" t="n">
        <v>43830</v>
      </c>
      <c r="D166" s="14" t="n">
        <f aca="false">E166/$E$214</f>
        <v>45.7347051712231</v>
      </c>
      <c r="E166" s="30" t="n">
        <v>30000</v>
      </c>
      <c r="F166" s="30"/>
      <c r="G166" s="30"/>
      <c r="H166" s="30"/>
      <c r="I166" s="30"/>
      <c r="J166" s="30"/>
      <c r="K166" s="30"/>
      <c r="L166" s="30"/>
      <c r="M166" s="30"/>
      <c r="N166" s="30" t="n">
        <v>30000</v>
      </c>
      <c r="O166" s="30"/>
      <c r="Q166" s="30"/>
    </row>
    <row r="167" customFormat="false" ht="15" hidden="false" customHeight="false" outlineLevel="0" collapsed="false">
      <c r="A167" s="27" t="n">
        <v>165</v>
      </c>
      <c r="B167" s="28" t="s">
        <v>8</v>
      </c>
      <c r="C167" s="29" t="n">
        <v>43861</v>
      </c>
      <c r="D167" s="14" t="n">
        <f aca="false">E167/$E$214</f>
        <v>152.44901723741</v>
      </c>
      <c r="E167" s="30" t="n">
        <v>100000</v>
      </c>
      <c r="F167" s="30"/>
      <c r="G167" s="30" t="n">
        <v>100000</v>
      </c>
      <c r="H167" s="30"/>
      <c r="I167" s="30"/>
      <c r="J167" s="30"/>
      <c r="K167" s="30"/>
      <c r="L167" s="30"/>
      <c r="M167" s="30"/>
      <c r="N167" s="30"/>
      <c r="O167" s="30"/>
      <c r="Q167" s="30"/>
    </row>
    <row r="168" customFormat="false" ht="15" hidden="false" customHeight="false" outlineLevel="0" collapsed="false">
      <c r="A168" s="27" t="n">
        <v>166</v>
      </c>
      <c r="B168" s="28" t="s">
        <v>15</v>
      </c>
      <c r="C168" s="29" t="n">
        <v>43861</v>
      </c>
      <c r="D168" s="14" t="n">
        <f aca="false">E168/$E$214</f>
        <v>45.7347051712231</v>
      </c>
      <c r="E168" s="30" t="n">
        <v>30000</v>
      </c>
      <c r="F168" s="30"/>
      <c r="G168" s="30"/>
      <c r="H168" s="30"/>
      <c r="I168" s="30"/>
      <c r="J168" s="30"/>
      <c r="K168" s="30"/>
      <c r="L168" s="30"/>
      <c r="M168" s="30"/>
      <c r="N168" s="30" t="n">
        <v>30000</v>
      </c>
      <c r="O168" s="30"/>
      <c r="Q168" s="30"/>
    </row>
    <row r="169" customFormat="false" ht="15" hidden="false" customHeight="false" outlineLevel="0" collapsed="false">
      <c r="A169" s="27" t="n">
        <v>167</v>
      </c>
      <c r="B169" s="28" t="s">
        <v>8</v>
      </c>
      <c r="C169" s="29" t="n">
        <v>43890</v>
      </c>
      <c r="D169" s="14" t="n">
        <f aca="false">E169/$E$214</f>
        <v>152.44901723741</v>
      </c>
      <c r="E169" s="30" t="n">
        <v>100000</v>
      </c>
      <c r="F169" s="30"/>
      <c r="G169" s="30" t="n">
        <v>100000</v>
      </c>
      <c r="H169" s="30"/>
      <c r="I169" s="30"/>
      <c r="J169" s="30"/>
      <c r="K169" s="30"/>
      <c r="L169" s="30"/>
      <c r="M169" s="30"/>
      <c r="N169" s="30"/>
      <c r="O169" s="30"/>
      <c r="Q169" s="30"/>
    </row>
    <row r="170" customFormat="false" ht="15" hidden="false" customHeight="false" outlineLevel="0" collapsed="false">
      <c r="A170" s="27" t="n">
        <v>168</v>
      </c>
      <c r="B170" s="28" t="s">
        <v>15</v>
      </c>
      <c r="C170" s="29" t="n">
        <v>43890</v>
      </c>
      <c r="D170" s="14" t="n">
        <f aca="false">E170/$E$214</f>
        <v>45.7347051712231</v>
      </c>
      <c r="E170" s="30" t="n">
        <v>30000</v>
      </c>
      <c r="F170" s="30"/>
      <c r="G170" s="30"/>
      <c r="H170" s="30"/>
      <c r="I170" s="30"/>
      <c r="J170" s="30"/>
      <c r="K170" s="30"/>
      <c r="L170" s="30"/>
      <c r="M170" s="30"/>
      <c r="N170" s="30" t="n">
        <v>30000</v>
      </c>
      <c r="O170" s="30"/>
      <c r="Q170" s="30"/>
    </row>
    <row r="171" customFormat="false" ht="15" hidden="false" customHeight="false" outlineLevel="0" collapsed="false">
      <c r="A171" s="27" t="n">
        <v>169</v>
      </c>
      <c r="B171" s="28" t="s">
        <v>55</v>
      </c>
      <c r="C171" s="29" t="n">
        <v>43897</v>
      </c>
      <c r="D171" s="14" t="n">
        <f aca="false">E171/$E$214</f>
        <v>914.694103424462</v>
      </c>
      <c r="E171" s="30" t="n">
        <v>600000</v>
      </c>
      <c r="F171" s="30"/>
      <c r="G171" s="30"/>
      <c r="H171" s="30"/>
      <c r="I171" s="30"/>
      <c r="J171" s="30"/>
      <c r="K171" s="30" t="n">
        <v>600000</v>
      </c>
      <c r="L171" s="30"/>
      <c r="M171" s="30"/>
      <c r="N171" s="30"/>
      <c r="O171" s="30"/>
      <c r="Q171" s="30"/>
    </row>
    <row r="172" customFormat="false" ht="15" hidden="false" customHeight="false" outlineLevel="0" collapsed="false">
      <c r="A172" s="27" t="n">
        <v>170</v>
      </c>
      <c r="B172" s="28" t="s">
        <v>67</v>
      </c>
      <c r="C172" s="29" t="n">
        <v>43901</v>
      </c>
      <c r="D172" s="14" t="n">
        <f aca="false">E172/$E$214</f>
        <v>762.245086187052</v>
      </c>
      <c r="E172" s="30" t="n">
        <v>500000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2" t="n">
        <v>500000</v>
      </c>
      <c r="Q172" s="30"/>
    </row>
    <row r="173" customFormat="false" ht="15" hidden="false" customHeight="false" outlineLevel="0" collapsed="false">
      <c r="A173" s="27" t="n">
        <v>171</v>
      </c>
      <c r="B173" s="28" t="s">
        <v>55</v>
      </c>
      <c r="C173" s="29" t="n">
        <v>43903</v>
      </c>
      <c r="D173" s="14" t="n">
        <f aca="false">E173/$E$214</f>
        <v>914.694103424462</v>
      </c>
      <c r="E173" s="30" t="n">
        <v>600000</v>
      </c>
      <c r="F173" s="30"/>
      <c r="G173" s="30"/>
      <c r="H173" s="30"/>
      <c r="I173" s="30"/>
      <c r="J173" s="30"/>
      <c r="K173" s="30" t="n">
        <v>600000</v>
      </c>
      <c r="L173" s="30"/>
      <c r="M173" s="30"/>
      <c r="N173" s="30"/>
      <c r="O173" s="30"/>
      <c r="Q173" s="30"/>
    </row>
    <row r="174" customFormat="false" ht="15" hidden="false" customHeight="false" outlineLevel="0" collapsed="false">
      <c r="A174" s="27" t="n">
        <v>172</v>
      </c>
      <c r="B174" s="28" t="s">
        <v>56</v>
      </c>
      <c r="C174" s="29" t="n">
        <v>43911</v>
      </c>
      <c r="D174" s="14" t="n">
        <f aca="false">E174/$E$214</f>
        <v>762.245086187052</v>
      </c>
      <c r="E174" s="30" t="n">
        <v>500000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 t="n">
        <v>500000</v>
      </c>
      <c r="Q174" s="30"/>
    </row>
    <row r="175" customFormat="false" ht="15" hidden="false" customHeight="false" outlineLevel="0" collapsed="false">
      <c r="A175" s="27" t="n">
        <v>173</v>
      </c>
      <c r="B175" s="28" t="s">
        <v>68</v>
      </c>
      <c r="C175" s="29" t="n">
        <v>43912</v>
      </c>
      <c r="D175" s="14" t="n">
        <f aca="false">E175/$E$214</f>
        <v>358.255190507914</v>
      </c>
      <c r="E175" s="30" t="n">
        <v>235000</v>
      </c>
      <c r="F175" s="30"/>
      <c r="G175" s="30"/>
      <c r="H175" s="30"/>
      <c r="I175" s="30"/>
      <c r="J175" s="30"/>
      <c r="K175" s="30"/>
      <c r="L175" s="30" t="n">
        <v>235000</v>
      </c>
      <c r="M175" s="30"/>
      <c r="N175" s="30"/>
      <c r="O175" s="30"/>
      <c r="Q175" s="30"/>
    </row>
    <row r="176" customFormat="false" ht="15" hidden="false" customHeight="false" outlineLevel="0" collapsed="false">
      <c r="A176" s="27" t="n">
        <v>174</v>
      </c>
      <c r="B176" s="28" t="s">
        <v>69</v>
      </c>
      <c r="C176" s="29" t="n">
        <v>43914</v>
      </c>
      <c r="D176" s="14" t="n">
        <f aca="false">E176/$E$214</f>
        <v>30.4898034474821</v>
      </c>
      <c r="E176" s="30" t="n">
        <v>20000</v>
      </c>
      <c r="F176" s="30"/>
      <c r="G176" s="30"/>
      <c r="H176" s="30"/>
      <c r="I176" s="30" t="n">
        <v>20000</v>
      </c>
      <c r="J176" s="30"/>
      <c r="K176" s="30"/>
      <c r="L176" s="30"/>
      <c r="M176" s="30"/>
      <c r="N176" s="30"/>
      <c r="O176" s="30"/>
      <c r="Q176" s="30"/>
    </row>
    <row r="177" customFormat="false" ht="15" hidden="false" customHeight="false" outlineLevel="0" collapsed="false">
      <c r="A177" s="27" t="n">
        <v>175</v>
      </c>
      <c r="B177" s="28" t="s">
        <v>70</v>
      </c>
      <c r="C177" s="29" t="n">
        <v>43914</v>
      </c>
      <c r="D177" s="14" t="n">
        <f aca="false">E177/$E$214</f>
        <v>114.336762928058</v>
      </c>
      <c r="E177" s="30" t="n">
        <v>75000</v>
      </c>
      <c r="F177" s="30"/>
      <c r="G177" s="30"/>
      <c r="H177" s="30"/>
      <c r="I177" s="30" t="n">
        <v>75000</v>
      </c>
      <c r="J177" s="30"/>
      <c r="K177" s="30"/>
      <c r="L177" s="30"/>
      <c r="M177" s="30"/>
      <c r="N177" s="30"/>
      <c r="O177" s="30"/>
      <c r="Q177" s="30"/>
    </row>
    <row r="178" customFormat="false" ht="15" hidden="false" customHeight="false" outlineLevel="0" collapsed="false">
      <c r="A178" s="27" t="n">
        <v>176</v>
      </c>
      <c r="B178" s="28" t="s">
        <v>71</v>
      </c>
      <c r="C178" s="29" t="n">
        <v>43914</v>
      </c>
      <c r="D178" s="14" t="n">
        <f aca="false">E178/$E$214</f>
        <v>45.7347051712231</v>
      </c>
      <c r="E178" s="30" t="n">
        <v>30000</v>
      </c>
      <c r="F178" s="30"/>
      <c r="G178" s="30"/>
      <c r="H178" s="30"/>
      <c r="I178" s="30" t="n">
        <v>30000</v>
      </c>
      <c r="J178" s="30"/>
      <c r="K178" s="30"/>
      <c r="L178" s="30"/>
      <c r="M178" s="30"/>
      <c r="N178" s="30"/>
      <c r="O178" s="30"/>
      <c r="Q178" s="30"/>
    </row>
    <row r="179" customFormat="false" ht="15" hidden="false" customHeight="false" outlineLevel="0" collapsed="false">
      <c r="A179" s="27" t="n">
        <v>177</v>
      </c>
      <c r="B179" s="28" t="s">
        <v>8</v>
      </c>
      <c r="C179" s="29" t="n">
        <v>43921</v>
      </c>
      <c r="D179" s="14" t="n">
        <f aca="false">E179/$E$214</f>
        <v>152.44901723741</v>
      </c>
      <c r="E179" s="30" t="n">
        <v>100000</v>
      </c>
      <c r="F179" s="30"/>
      <c r="G179" s="30" t="n">
        <v>100000</v>
      </c>
      <c r="H179" s="30"/>
      <c r="I179" s="30"/>
      <c r="J179" s="30"/>
      <c r="K179" s="30"/>
      <c r="L179" s="30"/>
      <c r="M179" s="30"/>
      <c r="N179" s="30"/>
      <c r="O179" s="30"/>
      <c r="Q179" s="30"/>
    </row>
    <row r="180" customFormat="false" ht="15" hidden="false" customHeight="false" outlineLevel="0" collapsed="false">
      <c r="A180" s="27" t="n">
        <v>178</v>
      </c>
      <c r="B180" s="28" t="s">
        <v>15</v>
      </c>
      <c r="C180" s="29" t="n">
        <v>43921</v>
      </c>
      <c r="D180" s="14" t="n">
        <f aca="false">E180/$E$214</f>
        <v>45.7347051712231</v>
      </c>
      <c r="E180" s="30" t="n">
        <v>30000</v>
      </c>
      <c r="F180" s="30"/>
      <c r="G180" s="30"/>
      <c r="H180" s="30"/>
      <c r="I180" s="30"/>
      <c r="J180" s="30"/>
      <c r="K180" s="30"/>
      <c r="L180" s="30"/>
      <c r="M180" s="30"/>
      <c r="N180" s="30" t="n">
        <v>30000</v>
      </c>
      <c r="O180" s="30"/>
      <c r="Q180" s="30"/>
    </row>
    <row r="181" customFormat="false" ht="15" hidden="false" customHeight="false" outlineLevel="0" collapsed="false">
      <c r="A181" s="27" t="n">
        <v>179</v>
      </c>
      <c r="B181" s="28" t="s">
        <v>8</v>
      </c>
      <c r="C181" s="29" t="n">
        <v>43951</v>
      </c>
      <c r="D181" s="14" t="n">
        <f aca="false">E181/$E$214</f>
        <v>152.44901723741</v>
      </c>
      <c r="E181" s="30" t="n">
        <v>100000</v>
      </c>
      <c r="F181" s="30"/>
      <c r="G181" s="30" t="n">
        <v>100000</v>
      </c>
      <c r="H181" s="30"/>
      <c r="I181" s="30"/>
      <c r="J181" s="30"/>
      <c r="K181" s="30"/>
      <c r="L181" s="30"/>
      <c r="M181" s="30"/>
      <c r="N181" s="30"/>
      <c r="O181" s="30"/>
      <c r="Q181" s="30"/>
    </row>
    <row r="182" customFormat="false" ht="15" hidden="false" customHeight="false" outlineLevel="0" collapsed="false">
      <c r="A182" s="27" t="n">
        <v>180</v>
      </c>
      <c r="B182" s="28" t="s">
        <v>15</v>
      </c>
      <c r="C182" s="29" t="n">
        <v>43951</v>
      </c>
      <c r="D182" s="14" t="n">
        <f aca="false">E182/$E$214</f>
        <v>45.7347051712231</v>
      </c>
      <c r="E182" s="30" t="n">
        <v>30000</v>
      </c>
      <c r="F182" s="30"/>
      <c r="G182" s="30"/>
      <c r="H182" s="30"/>
      <c r="I182" s="30"/>
      <c r="J182" s="30"/>
      <c r="K182" s="30"/>
      <c r="L182" s="30"/>
      <c r="M182" s="30"/>
      <c r="N182" s="30" t="n">
        <v>30000</v>
      </c>
      <c r="O182" s="30"/>
      <c r="Q182" s="30"/>
    </row>
    <row r="183" customFormat="false" ht="15" hidden="false" customHeight="false" outlineLevel="0" collapsed="false">
      <c r="A183" s="27" t="n">
        <v>181</v>
      </c>
      <c r="B183" s="28" t="s">
        <v>72</v>
      </c>
      <c r="C183" s="29" t="n">
        <v>43951</v>
      </c>
      <c r="D183" s="14" t="n">
        <f aca="false">E183/$E$214</f>
        <v>182.938820684892</v>
      </c>
      <c r="E183" s="30" t="n">
        <v>120000</v>
      </c>
      <c r="F183" s="30"/>
      <c r="G183" s="30"/>
      <c r="H183" s="30"/>
      <c r="I183" s="30"/>
      <c r="J183" s="30"/>
      <c r="K183" s="30"/>
      <c r="L183" s="30"/>
      <c r="M183" s="30"/>
      <c r="N183" s="30" t="n">
        <v>120000</v>
      </c>
      <c r="O183" s="30"/>
      <c r="Q183" s="30"/>
    </row>
    <row r="184" customFormat="false" ht="15" hidden="false" customHeight="false" outlineLevel="0" collapsed="false">
      <c r="A184" s="27" t="n">
        <v>182</v>
      </c>
      <c r="B184" s="28" t="s">
        <v>8</v>
      </c>
      <c r="C184" s="29" t="n">
        <v>43982</v>
      </c>
      <c r="D184" s="14" t="n">
        <f aca="false">E184/$E$214</f>
        <v>152.44901723741</v>
      </c>
      <c r="E184" s="30" t="n">
        <v>100000</v>
      </c>
      <c r="F184" s="30"/>
      <c r="G184" s="30" t="n">
        <v>100000</v>
      </c>
      <c r="H184" s="30"/>
      <c r="I184" s="30"/>
      <c r="J184" s="30"/>
      <c r="K184" s="30"/>
      <c r="L184" s="30"/>
      <c r="M184" s="30"/>
      <c r="N184" s="30"/>
      <c r="O184" s="30"/>
      <c r="Q184" s="30"/>
    </row>
    <row r="185" customFormat="false" ht="15" hidden="false" customHeight="false" outlineLevel="0" collapsed="false">
      <c r="A185" s="27" t="n">
        <v>183</v>
      </c>
      <c r="B185" s="28" t="s">
        <v>15</v>
      </c>
      <c r="C185" s="29" t="n">
        <v>43982</v>
      </c>
      <c r="D185" s="14" t="n">
        <f aca="false">E185/$E$214</f>
        <v>45.7347051712231</v>
      </c>
      <c r="E185" s="30" t="n">
        <v>30000</v>
      </c>
      <c r="F185" s="30"/>
      <c r="G185" s="30"/>
      <c r="H185" s="30"/>
      <c r="I185" s="30"/>
      <c r="J185" s="30"/>
      <c r="K185" s="30"/>
      <c r="L185" s="30"/>
      <c r="M185" s="30"/>
      <c r="N185" s="30" t="n">
        <v>30000</v>
      </c>
      <c r="O185" s="30"/>
      <c r="Q185" s="30"/>
    </row>
    <row r="186" customFormat="false" ht="15" hidden="false" customHeight="false" outlineLevel="0" collapsed="false">
      <c r="A186" s="27" t="n">
        <v>184</v>
      </c>
      <c r="B186" s="28" t="s">
        <v>72</v>
      </c>
      <c r="C186" s="29" t="n">
        <v>43982</v>
      </c>
      <c r="D186" s="14" t="n">
        <f aca="false">E186/$E$214</f>
        <v>182.938820684892</v>
      </c>
      <c r="E186" s="30" t="n">
        <v>120000</v>
      </c>
      <c r="F186" s="30"/>
      <c r="G186" s="30"/>
      <c r="H186" s="30"/>
      <c r="I186" s="30"/>
      <c r="J186" s="30"/>
      <c r="K186" s="30"/>
      <c r="L186" s="30"/>
      <c r="M186" s="30"/>
      <c r="N186" s="30" t="n">
        <v>120000</v>
      </c>
      <c r="O186" s="30"/>
      <c r="Q186" s="30"/>
    </row>
    <row r="187" customFormat="false" ht="15" hidden="false" customHeight="false" outlineLevel="0" collapsed="false">
      <c r="A187" s="27" t="n">
        <v>185</v>
      </c>
      <c r="B187" s="28" t="s">
        <v>8</v>
      </c>
      <c r="C187" s="29" t="n">
        <v>44012</v>
      </c>
      <c r="D187" s="14" t="n">
        <f aca="false">E187/$E$214</f>
        <v>152.44901723741</v>
      </c>
      <c r="E187" s="30" t="n">
        <v>100000</v>
      </c>
      <c r="F187" s="30"/>
      <c r="G187" s="30" t="n">
        <v>100000</v>
      </c>
      <c r="H187" s="30"/>
      <c r="I187" s="30"/>
      <c r="J187" s="30"/>
      <c r="K187" s="30"/>
      <c r="L187" s="30"/>
      <c r="M187" s="30"/>
      <c r="N187" s="30"/>
      <c r="O187" s="30"/>
      <c r="Q187" s="30"/>
    </row>
    <row r="188" customFormat="false" ht="15" hidden="false" customHeight="false" outlineLevel="0" collapsed="false">
      <c r="A188" s="27" t="n">
        <v>186</v>
      </c>
      <c r="B188" s="28" t="s">
        <v>15</v>
      </c>
      <c r="C188" s="29" t="n">
        <v>44012</v>
      </c>
      <c r="D188" s="14" t="n">
        <f aca="false">E188/$E$214</f>
        <v>45.7347051712231</v>
      </c>
      <c r="E188" s="30" t="n">
        <v>30000</v>
      </c>
      <c r="F188" s="30"/>
      <c r="G188" s="30"/>
      <c r="H188" s="30"/>
      <c r="I188" s="30"/>
      <c r="J188" s="30"/>
      <c r="K188" s="30"/>
      <c r="L188" s="30"/>
      <c r="M188" s="30"/>
      <c r="N188" s="30" t="n">
        <v>30000</v>
      </c>
      <c r="O188" s="30"/>
      <c r="Q188" s="30"/>
    </row>
    <row r="189" customFormat="false" ht="15" hidden="false" customHeight="false" outlineLevel="0" collapsed="false">
      <c r="A189" s="27" t="n">
        <v>187</v>
      </c>
      <c r="B189" s="28" t="s">
        <v>8</v>
      </c>
      <c r="C189" s="29" t="n">
        <v>44043</v>
      </c>
      <c r="D189" s="14" t="n">
        <f aca="false">E189/$E$214</f>
        <v>152.44901723741</v>
      </c>
      <c r="E189" s="30" t="n">
        <v>100000</v>
      </c>
      <c r="F189" s="30"/>
      <c r="G189" s="30" t="n">
        <v>100000</v>
      </c>
      <c r="H189" s="30"/>
      <c r="I189" s="30"/>
      <c r="J189" s="30"/>
      <c r="K189" s="30"/>
      <c r="L189" s="30"/>
      <c r="M189" s="30"/>
      <c r="N189" s="30"/>
      <c r="O189" s="30"/>
      <c r="Q189" s="30"/>
    </row>
    <row r="190" customFormat="false" ht="13.8" hidden="false" customHeight="false" outlineLevel="0" collapsed="false">
      <c r="A190" s="27" t="n">
        <v>188</v>
      </c>
      <c r="B190" s="28" t="s">
        <v>15</v>
      </c>
      <c r="C190" s="29" t="n">
        <v>44043</v>
      </c>
      <c r="D190" s="14" t="n">
        <f aca="false">E190/$E$214</f>
        <v>45.7347051712231</v>
      </c>
      <c r="E190" s="30" t="n">
        <v>30000</v>
      </c>
      <c r="F190" s="30"/>
      <c r="G190" s="30"/>
      <c r="H190" s="30"/>
      <c r="I190" s="30"/>
      <c r="J190" s="30"/>
      <c r="K190" s="30"/>
      <c r="L190" s="30"/>
      <c r="M190" s="30"/>
      <c r="N190" s="30" t="n">
        <v>30000</v>
      </c>
      <c r="O190" s="30"/>
      <c r="Q190" s="30"/>
    </row>
    <row r="191" customFormat="false" ht="15" hidden="false" customHeight="false" outlineLevel="0" collapsed="false">
      <c r="A191" s="27" t="n">
        <v>189</v>
      </c>
      <c r="B191" s="28" t="s">
        <v>8</v>
      </c>
      <c r="C191" s="29" t="n">
        <v>44074</v>
      </c>
      <c r="D191" s="14" t="n">
        <f aca="false">E191/$E$214</f>
        <v>152.44901723741</v>
      </c>
      <c r="E191" s="30" t="n">
        <v>100000</v>
      </c>
      <c r="F191" s="30"/>
      <c r="G191" s="30" t="n">
        <v>100000</v>
      </c>
      <c r="H191" s="30"/>
      <c r="I191" s="30"/>
      <c r="J191" s="30"/>
      <c r="K191" s="30"/>
      <c r="L191" s="30"/>
      <c r="M191" s="30"/>
      <c r="N191" s="30"/>
      <c r="O191" s="30"/>
      <c r="Q191" s="30"/>
    </row>
    <row r="192" customFormat="false" ht="15" hidden="false" customHeight="false" outlineLevel="0" collapsed="false">
      <c r="A192" s="27" t="n">
        <v>190</v>
      </c>
      <c r="B192" s="28" t="s">
        <v>15</v>
      </c>
      <c r="C192" s="29" t="n">
        <v>44074</v>
      </c>
      <c r="D192" s="14" t="n">
        <f aca="false">E192/$E$214</f>
        <v>45.7347051712231</v>
      </c>
      <c r="E192" s="30" t="n">
        <v>30000</v>
      </c>
      <c r="F192" s="30"/>
      <c r="G192" s="30"/>
      <c r="H192" s="30"/>
      <c r="I192" s="30"/>
      <c r="J192" s="30"/>
      <c r="K192" s="30"/>
      <c r="L192" s="30"/>
      <c r="M192" s="30"/>
      <c r="N192" s="30" t="n">
        <v>30000</v>
      </c>
      <c r="O192" s="30"/>
      <c r="Q192" s="30"/>
    </row>
    <row r="193" customFormat="false" ht="15" hidden="false" customHeight="false" outlineLevel="0" collapsed="false">
      <c r="A193" s="27" t="n">
        <v>191</v>
      </c>
      <c r="B193" s="28" t="s">
        <v>8</v>
      </c>
      <c r="C193" s="29" t="n">
        <v>44104</v>
      </c>
      <c r="D193" s="14" t="n">
        <f aca="false">E193/$E$214</f>
        <v>152.44901723741</v>
      </c>
      <c r="E193" s="30" t="n">
        <v>100000</v>
      </c>
      <c r="F193" s="30"/>
      <c r="G193" s="30" t="n">
        <v>100000</v>
      </c>
      <c r="H193" s="30"/>
      <c r="I193" s="30"/>
      <c r="J193" s="30"/>
      <c r="K193" s="30"/>
      <c r="L193" s="30"/>
      <c r="M193" s="30"/>
      <c r="N193" s="30"/>
      <c r="O193" s="30"/>
      <c r="Q193" s="30"/>
    </row>
    <row r="194" customFormat="false" ht="15" hidden="false" customHeight="false" outlineLevel="0" collapsed="false">
      <c r="A194" s="27" t="n">
        <v>192</v>
      </c>
      <c r="B194" s="28" t="s">
        <v>73</v>
      </c>
      <c r="C194" s="29" t="n">
        <v>44104</v>
      </c>
      <c r="D194" s="14" t="n">
        <f aca="false">E194/$E$214</f>
        <v>45.7347051712231</v>
      </c>
      <c r="E194" s="30" t="n">
        <v>30000</v>
      </c>
      <c r="F194" s="30"/>
      <c r="G194" s="30"/>
      <c r="H194" s="30"/>
      <c r="I194" s="30"/>
      <c r="J194" s="30"/>
      <c r="K194" s="30"/>
      <c r="L194" s="30"/>
      <c r="M194" s="30"/>
      <c r="N194" s="30" t="n">
        <v>30000</v>
      </c>
      <c r="O194" s="30"/>
      <c r="Q194" s="30"/>
    </row>
    <row r="195" customFormat="false" ht="15" hidden="false" customHeight="false" outlineLevel="0" collapsed="false">
      <c r="A195" s="27" t="n">
        <v>193</v>
      </c>
      <c r="B195" s="28" t="s">
        <v>8</v>
      </c>
      <c r="C195" s="29" t="n">
        <v>44135</v>
      </c>
      <c r="D195" s="14" t="n">
        <f aca="false">E195/$E$214</f>
        <v>152.44901723741</v>
      </c>
      <c r="E195" s="30" t="n">
        <v>100000</v>
      </c>
      <c r="F195" s="30"/>
      <c r="G195" s="30" t="n">
        <v>100000</v>
      </c>
      <c r="H195" s="30"/>
      <c r="I195" s="30"/>
      <c r="J195" s="30"/>
      <c r="K195" s="30"/>
      <c r="L195" s="30"/>
      <c r="M195" s="30"/>
      <c r="N195" s="30"/>
      <c r="O195" s="30"/>
      <c r="Q195" s="30"/>
    </row>
    <row r="196" customFormat="false" ht="15" hidden="false" customHeight="false" outlineLevel="0" collapsed="false">
      <c r="A196" s="27" t="n">
        <v>194</v>
      </c>
      <c r="B196" s="28" t="s">
        <v>15</v>
      </c>
      <c r="C196" s="29" t="n">
        <v>44135</v>
      </c>
      <c r="D196" s="14" t="n">
        <f aca="false">E196/$E$214</f>
        <v>45.7347051712231</v>
      </c>
      <c r="E196" s="30" t="n">
        <v>30000</v>
      </c>
      <c r="F196" s="30"/>
      <c r="G196" s="30"/>
      <c r="H196" s="30"/>
      <c r="I196" s="30"/>
      <c r="J196" s="30"/>
      <c r="K196" s="30"/>
      <c r="L196" s="30"/>
      <c r="M196" s="30"/>
      <c r="N196" s="30" t="n">
        <v>30000</v>
      </c>
      <c r="O196" s="30"/>
      <c r="Q196" s="30"/>
    </row>
    <row r="197" customFormat="false" ht="15" hidden="false" customHeight="false" outlineLevel="0" collapsed="false">
      <c r="A197" s="27" t="n">
        <v>195</v>
      </c>
      <c r="B197" s="28" t="s">
        <v>74</v>
      </c>
      <c r="C197" s="29" t="n">
        <v>44152</v>
      </c>
      <c r="D197" s="14" t="n">
        <f aca="false">E197/$E$214</f>
        <v>22.6310566088936</v>
      </c>
      <c r="E197" s="30" t="n">
        <v>14845</v>
      </c>
      <c r="F197" s="30" t="n">
        <v>14845</v>
      </c>
      <c r="G197" s="30"/>
      <c r="H197" s="30"/>
      <c r="I197" s="30"/>
      <c r="J197" s="30"/>
      <c r="K197" s="30"/>
      <c r="L197" s="30"/>
      <c r="M197" s="30"/>
      <c r="N197" s="30"/>
      <c r="O197" s="30"/>
      <c r="Q197" s="30"/>
    </row>
    <row r="198" customFormat="false" ht="15" hidden="false" customHeight="false" outlineLevel="0" collapsed="false">
      <c r="A198" s="27" t="n">
        <v>196</v>
      </c>
      <c r="B198" s="28" t="s">
        <v>8</v>
      </c>
      <c r="C198" s="29" t="n">
        <v>44165</v>
      </c>
      <c r="D198" s="14" t="n">
        <f aca="false">E198/$E$214</f>
        <v>152.44901723741</v>
      </c>
      <c r="E198" s="30" t="n">
        <v>100000</v>
      </c>
      <c r="F198" s="30"/>
      <c r="G198" s="30" t="n">
        <v>100000</v>
      </c>
      <c r="H198" s="30"/>
      <c r="I198" s="30"/>
      <c r="J198" s="30"/>
      <c r="K198" s="30"/>
      <c r="L198" s="30"/>
      <c r="M198" s="30"/>
      <c r="N198" s="30"/>
      <c r="O198" s="30"/>
      <c r="Q198" s="30"/>
    </row>
    <row r="199" customFormat="false" ht="15" hidden="false" customHeight="false" outlineLevel="0" collapsed="false">
      <c r="A199" s="27" t="n">
        <v>197</v>
      </c>
      <c r="B199" s="28" t="s">
        <v>15</v>
      </c>
      <c r="C199" s="29" t="n">
        <v>44165</v>
      </c>
      <c r="D199" s="14" t="n">
        <f aca="false">E199/$E$214</f>
        <v>45.7347051712231</v>
      </c>
      <c r="E199" s="30" t="n">
        <v>30000</v>
      </c>
      <c r="F199" s="30"/>
      <c r="G199" s="30"/>
      <c r="H199" s="30"/>
      <c r="I199" s="30"/>
      <c r="J199" s="30"/>
      <c r="K199" s="30"/>
      <c r="L199" s="30"/>
      <c r="M199" s="30"/>
      <c r="N199" s="30" t="n">
        <v>30000</v>
      </c>
      <c r="O199" s="30"/>
      <c r="Q199" s="30"/>
    </row>
    <row r="200" customFormat="false" ht="15" hidden="false" customHeight="false" outlineLevel="0" collapsed="false">
      <c r="A200" s="27" t="n">
        <v>198</v>
      </c>
      <c r="B200" s="28" t="s">
        <v>64</v>
      </c>
      <c r="C200" s="29" t="n">
        <v>44182</v>
      </c>
      <c r="D200" s="14" t="n">
        <f aca="false">E200/$E$214</f>
        <v>152.44901723741</v>
      </c>
      <c r="E200" s="30" t="n">
        <v>100000</v>
      </c>
      <c r="F200" s="30"/>
      <c r="G200" s="30"/>
      <c r="H200" s="30"/>
      <c r="I200" s="30"/>
      <c r="J200" s="30"/>
      <c r="K200" s="30" t="n">
        <v>100000</v>
      </c>
      <c r="L200" s="30"/>
      <c r="M200" s="30"/>
      <c r="N200" s="30"/>
      <c r="O200" s="30"/>
      <c r="Q200" s="30"/>
    </row>
    <row r="201" customFormat="false" ht="15" hidden="false" customHeight="false" outlineLevel="0" collapsed="false">
      <c r="A201" s="27" t="n">
        <v>199</v>
      </c>
      <c r="B201" s="28" t="s">
        <v>56</v>
      </c>
      <c r="C201" s="29" t="n">
        <v>44183</v>
      </c>
      <c r="D201" s="14" t="n">
        <f aca="false">E201/$E$214</f>
        <v>762.245086187052</v>
      </c>
      <c r="E201" s="30" t="n">
        <v>500000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 t="n">
        <v>500000</v>
      </c>
      <c r="Q201" s="30"/>
    </row>
    <row r="202" customFormat="false" ht="15" hidden="false" customHeight="false" outlineLevel="0" collapsed="false">
      <c r="A202" s="27" t="n">
        <v>200</v>
      </c>
      <c r="B202" s="28" t="s">
        <v>56</v>
      </c>
      <c r="C202" s="29" t="n">
        <v>44185</v>
      </c>
      <c r="D202" s="14" t="n">
        <f aca="false">E202/$E$214</f>
        <v>457.347051712231</v>
      </c>
      <c r="E202" s="30" t="n">
        <v>300000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 t="n">
        <v>300000</v>
      </c>
      <c r="Q202" s="30"/>
    </row>
    <row r="203" customFormat="false" ht="15" hidden="false" customHeight="false" outlineLevel="0" collapsed="false">
      <c r="A203" s="27" t="n">
        <v>201</v>
      </c>
      <c r="B203" s="28" t="s">
        <v>56</v>
      </c>
      <c r="C203" s="29" t="n">
        <v>44188</v>
      </c>
      <c r="D203" s="14" t="n">
        <f aca="false">E203/$E$214</f>
        <v>762.245086187052</v>
      </c>
      <c r="E203" s="30" t="n">
        <v>500000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 t="n">
        <v>500000</v>
      </c>
      <c r="Q203" s="30"/>
    </row>
    <row r="204" customFormat="false" ht="15" hidden="false" customHeight="false" outlineLevel="0" collapsed="false">
      <c r="A204" s="27" t="n">
        <v>202</v>
      </c>
      <c r="B204" s="28" t="s">
        <v>8</v>
      </c>
      <c r="C204" s="29" t="n">
        <v>44196</v>
      </c>
      <c r="D204" s="14" t="n">
        <f aca="false">E204/$E$214</f>
        <v>152.44901723741</v>
      </c>
      <c r="E204" s="30" t="n">
        <v>100000</v>
      </c>
      <c r="F204" s="30"/>
      <c r="G204" s="30" t="n">
        <v>100000</v>
      </c>
      <c r="H204" s="30"/>
      <c r="I204" s="30"/>
      <c r="J204" s="30"/>
      <c r="K204" s="30"/>
      <c r="L204" s="30"/>
      <c r="M204" s="30"/>
      <c r="N204" s="30"/>
      <c r="O204" s="30"/>
      <c r="Q204" s="30"/>
    </row>
    <row r="205" customFormat="false" ht="13.8" hidden="false" customHeight="false" outlineLevel="0" collapsed="false">
      <c r="A205" s="27" t="n">
        <v>203</v>
      </c>
      <c r="B205" s="28" t="s">
        <v>15</v>
      </c>
      <c r="C205" s="29" t="n">
        <v>44196</v>
      </c>
      <c r="D205" s="14" t="n">
        <f aca="false">E205/$E$214</f>
        <v>45.7347051712231</v>
      </c>
      <c r="E205" s="30" t="n">
        <v>30000</v>
      </c>
      <c r="F205" s="30"/>
      <c r="G205" s="30"/>
      <c r="H205" s="30"/>
      <c r="I205" s="30"/>
      <c r="J205" s="30"/>
      <c r="K205" s="30"/>
      <c r="L205" s="30"/>
      <c r="M205" s="30"/>
      <c r="N205" s="30" t="n">
        <v>30000</v>
      </c>
      <c r="O205" s="30"/>
      <c r="Q205" s="30"/>
    </row>
    <row r="206" customFormat="false" ht="15" hidden="false" customHeight="false" outlineLevel="0" collapsed="false">
      <c r="A206" s="27"/>
      <c r="B206" s="28"/>
      <c r="C206" s="29"/>
      <c r="D206" s="14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Q206" s="30"/>
    </row>
    <row r="207" customFormat="false" ht="15" hidden="false" customHeight="false" outlineLevel="0" collapsed="false">
      <c r="A207" s="27"/>
      <c r="B207" s="28"/>
      <c r="C207" s="29"/>
      <c r="D207" s="14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Q207" s="30"/>
    </row>
    <row r="208" customFormat="false" ht="15" hidden="false" customHeight="false" outlineLevel="0" collapsed="false">
      <c r="A208" s="27"/>
      <c r="B208" s="28"/>
      <c r="C208" s="29"/>
      <c r="D208" s="33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customFormat="false" ht="15" hidden="false" customHeight="false" outlineLevel="0" collapsed="false">
      <c r="B209" s="27" t="s">
        <v>75</v>
      </c>
      <c r="C209" s="29"/>
      <c r="D209" s="33"/>
      <c r="E209" s="30" t="n">
        <v>15880000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 t="n">
        <v>15880000</v>
      </c>
      <c r="Q209" s="30"/>
    </row>
    <row r="210" customFormat="false" ht="15" hidden="false" customHeight="false" outlineLevel="0" collapsed="false">
      <c r="B210" s="27"/>
      <c r="C210" s="29"/>
      <c r="D210" s="33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customFormat="false" ht="15" hidden="false" customHeight="false" outlineLevel="0" collapsed="false">
      <c r="A211" s="27"/>
      <c r="B211" s="28" t="s">
        <v>76</v>
      </c>
      <c r="C211" s="34"/>
      <c r="D211" s="33"/>
      <c r="E211" s="35" t="n">
        <v>17042000</v>
      </c>
      <c r="F211" s="35"/>
      <c r="G211" s="30"/>
      <c r="H211" s="30"/>
      <c r="I211" s="30"/>
      <c r="J211" s="30"/>
      <c r="K211" s="30" t="n">
        <v>17042000</v>
      </c>
      <c r="L211" s="30"/>
      <c r="M211" s="30"/>
      <c r="N211" s="30"/>
      <c r="O211" s="30"/>
      <c r="P211" s="30"/>
      <c r="Q211" s="30"/>
    </row>
    <row r="212" customFormat="false" ht="15" hidden="false" customHeight="false" outlineLevel="0" collapsed="false">
      <c r="A212" s="2" t="s">
        <v>77</v>
      </c>
      <c r="B212" s="2"/>
      <c r="C212" s="2"/>
      <c r="D212" s="36" t="n">
        <f aca="false">SUM('2017-2019'!D3:D211)</f>
        <v>59744.1098405993</v>
      </c>
      <c r="E212" s="37" t="n">
        <f aca="false">SUM('2017-2019'!E3:E211)</f>
        <v>72110261.5547</v>
      </c>
      <c r="F212" s="37" t="n">
        <f aca="false">SUM('2017-2019'!F3:F211)</f>
        <v>477510</v>
      </c>
      <c r="G212" s="37" t="n">
        <f aca="false">SUM('2017-2019'!G3:G211)</f>
        <v>5030000</v>
      </c>
      <c r="H212" s="37" t="n">
        <f aca="false">SUM('2017-2019'!H3:H211)</f>
        <v>30000</v>
      </c>
      <c r="I212" s="37" t="n">
        <f aca="false">SUM('2017-2019'!I3:I211)</f>
        <v>625000</v>
      </c>
      <c r="J212" s="37" t="n">
        <f aca="false">SUM('2017-2019'!J3:J211)</f>
        <v>2418481.5547</v>
      </c>
      <c r="K212" s="37" t="n">
        <f aca="false">SUM('2017-2019'!K3:K211)</f>
        <v>32119000</v>
      </c>
      <c r="L212" s="37" t="n">
        <f aca="false">SUM('2017-2019'!L3:L211)</f>
        <v>1088770</v>
      </c>
      <c r="M212" s="37" t="n">
        <f aca="false">SUM('2017-2019'!M3:M211)</f>
        <v>150000</v>
      </c>
      <c r="N212" s="37" t="n">
        <f aca="false">SUM('2017-2019'!N3:N211)</f>
        <v>1752000</v>
      </c>
      <c r="O212" s="37" t="n">
        <f aca="false">SUM('2017-2019'!O3:O211)</f>
        <v>5899000</v>
      </c>
      <c r="P212" s="37" t="n">
        <f aca="false">SUM('2017-2019'!P3:P211)</f>
        <v>21390500</v>
      </c>
      <c r="Q212" s="37" t="n">
        <f aca="false">SUM('2017-2019'!Q3:Q211)</f>
        <v>1130000</v>
      </c>
    </row>
    <row r="213" customFormat="false" ht="17.1" hidden="false" customHeight="true" outlineLevel="0" collapsed="false">
      <c r="A213" s="2" t="s">
        <v>78</v>
      </c>
      <c r="B213" s="2"/>
      <c r="C213" s="2"/>
      <c r="D213" s="38"/>
      <c r="E213" s="39" t="n">
        <f aca="false">'2017-2019'!E212/'2017-2019'!$E$214</f>
        <v>109931.385067466</v>
      </c>
      <c r="F213" s="39" t="n">
        <f aca="false">'2017-2019'!F212/'2017-2019'!$E$214</f>
        <v>727.959302210358</v>
      </c>
      <c r="G213" s="39" t="n">
        <f aca="false">'2017-2019'!G212/'2017-2019'!$E$214</f>
        <v>7668.18556704174</v>
      </c>
      <c r="H213" s="39" t="n">
        <f aca="false">'2017-2019'!H212/'2017-2019'!$E$214</f>
        <v>45.7347051712231</v>
      </c>
      <c r="I213" s="39" t="n">
        <f aca="false">'2017-2019'!I212/'2017-2019'!$E$214</f>
        <v>952.806357733815</v>
      </c>
      <c r="J213" s="39" t="n">
        <f aca="false">'2017-2019'!J212/'2017-2019'!$E$214</f>
        <v>3686.95136220819</v>
      </c>
      <c r="K213" s="39" t="n">
        <f aca="false">'2017-2019'!K212/'2017-2019'!$E$214</f>
        <v>48965.0998464838</v>
      </c>
      <c r="L213" s="39" t="n">
        <f aca="false">'2017-2019'!L212/'2017-2019'!$E$214</f>
        <v>1659.81916497575</v>
      </c>
      <c r="M213" s="39" t="n">
        <f aca="false">'2017-2019'!M212/'2017-2019'!$E$214</f>
        <v>228.673525856116</v>
      </c>
      <c r="N213" s="39" t="n">
        <f aca="false">'2017-2019'!N212/'2017-2019'!$E$214</f>
        <v>2670.90678199943</v>
      </c>
      <c r="O213" s="39" t="n">
        <f aca="false">'2017-2019'!O212/'2017-2019'!$E$214</f>
        <v>8992.96752683484</v>
      </c>
      <c r="P213" s="39" t="n">
        <f aca="false">'2017-2019'!P212/'2017-2019'!$E$214</f>
        <v>32609.6070321683</v>
      </c>
      <c r="Q213" s="39" t="n">
        <f aca="false">'2017-2019'!Q212/'2017-2019'!$E$214</f>
        <v>1722.67389478274</v>
      </c>
    </row>
    <row r="214" customFormat="false" ht="15" hidden="false" customHeight="false" outlineLevel="0" collapsed="false">
      <c r="C214" s="40" t="s">
        <v>79</v>
      </c>
      <c r="D214" s="40"/>
      <c r="E214" s="41" t="n">
        <v>655.957</v>
      </c>
      <c r="F214" s="42"/>
      <c r="G214" s="42"/>
      <c r="H214" s="42"/>
      <c r="I214" s="42"/>
      <c r="J214" s="42"/>
      <c r="K214" s="42"/>
      <c r="L214" s="42"/>
      <c r="M214" s="42"/>
      <c r="N214" s="42"/>
    </row>
    <row r="215" customFormat="false" ht="15" hidden="false" customHeight="false" outlineLevel="0" collapsed="false">
      <c r="C215" s="40"/>
      <c r="D215" s="40"/>
      <c r="E215" s="41"/>
      <c r="F215" s="42"/>
      <c r="G215" s="42"/>
      <c r="H215" s="42"/>
      <c r="I215" s="42"/>
      <c r="J215" s="42"/>
      <c r="K215" s="42"/>
      <c r="L215" s="42"/>
      <c r="M215" s="42"/>
      <c r="N215" s="42"/>
    </row>
    <row r="216" customFormat="false" ht="15" hidden="false" customHeight="false" outlineLevel="0" collapsed="false">
      <c r="C216" s="40"/>
      <c r="D216" s="40"/>
      <c r="E216" s="41"/>
      <c r="F216" s="42"/>
      <c r="G216" s="42"/>
      <c r="H216" s="42"/>
      <c r="I216" s="42"/>
      <c r="J216" s="42"/>
      <c r="K216" s="42"/>
      <c r="L216" s="42"/>
      <c r="M216" s="42"/>
      <c r="N216" s="42"/>
    </row>
    <row r="217" customFormat="false" ht="15" hidden="false" customHeight="false" outlineLevel="0" collapsed="false">
      <c r="C217" s="40" t="s">
        <v>80</v>
      </c>
      <c r="D217" s="40"/>
      <c r="E217" s="43" t="n">
        <f aca="false">SUM('2017-2019'!F212:Q212)</f>
        <v>72110261.5547</v>
      </c>
    </row>
    <row r="218" customFormat="false" ht="15" hidden="false" customHeight="false" outlineLevel="0" collapsed="false">
      <c r="C218" s="40"/>
      <c r="D218" s="40"/>
      <c r="E218" s="43"/>
    </row>
    <row r="220" customFormat="false" ht="15" hidden="false" customHeight="false" outlineLevel="0" collapsed="false">
      <c r="F220" s="44"/>
    </row>
    <row r="221" customFormat="false" ht="15" hidden="false" customHeight="false" outlineLevel="0" collapsed="false">
      <c r="A221" s="45" t="s">
        <v>81</v>
      </c>
      <c r="B221" s="46" t="n">
        <f aca="false">'2017-2019'!B236-'2017-2019'!E212</f>
        <v>-44133284</v>
      </c>
    </row>
    <row r="222" customFormat="false" ht="15" hidden="false" customHeight="false" outlineLevel="0" collapsed="false">
      <c r="B222" s="44" t="n">
        <f aca="false">'2017-2019'!B221/'2017-2019'!E214</f>
        <v>-67280.7577325953</v>
      </c>
    </row>
    <row r="223" customFormat="false" ht="15" hidden="false" customHeight="false" outlineLevel="0" collapsed="false">
      <c r="E223" s="3" t="s">
        <v>82</v>
      </c>
      <c r="J223" s="3" t="s">
        <v>83</v>
      </c>
    </row>
    <row r="224" customFormat="false" ht="15" hidden="false" customHeight="false" outlineLevel="0" collapsed="false">
      <c r="A224" s="2" t="s">
        <v>84</v>
      </c>
      <c r="B224" s="2"/>
      <c r="E224" s="47" t="s">
        <v>0</v>
      </c>
      <c r="F224" s="2" t="s">
        <v>85</v>
      </c>
      <c r="G224" s="2" t="s">
        <v>86</v>
      </c>
      <c r="H224" s="2" t="s">
        <v>87</v>
      </c>
      <c r="J224" s="47" t="s">
        <v>0</v>
      </c>
      <c r="K224" s="2" t="s">
        <v>85</v>
      </c>
      <c r="L224" s="2" t="s">
        <v>86</v>
      </c>
      <c r="M224" s="2" t="s">
        <v>87</v>
      </c>
    </row>
    <row r="225" customFormat="false" ht="15" hidden="false" customHeight="false" outlineLevel="0" collapsed="false">
      <c r="A225" s="2" t="s">
        <v>88</v>
      </c>
      <c r="B225" s="2" t="s">
        <v>89</v>
      </c>
      <c r="E225" s="28" t="s">
        <v>0</v>
      </c>
      <c r="F225" s="30" t="n">
        <v>720000</v>
      </c>
      <c r="G225" s="30" t="n">
        <f aca="false">'2017-2019'!F212</f>
        <v>477510</v>
      </c>
      <c r="H225" s="48" t="n">
        <f aca="false">'2017-2019'!G225/'2017-2019'!F225</f>
        <v>0.663208333333333</v>
      </c>
      <c r="J225" s="28" t="s">
        <v>0</v>
      </c>
      <c r="K225" s="30" t="n">
        <f aca="false">'2017-2019'!F225/'2017-2019'!$E$214</f>
        <v>1097.63292410935</v>
      </c>
      <c r="L225" s="30" t="n">
        <f aca="false">'2017-2019'!G225/'2017-2019'!$E$214</f>
        <v>727.959302210358</v>
      </c>
      <c r="M225" s="48" t="n">
        <f aca="false">'2017-2019'!L225/'2017-2019'!K225</f>
        <v>0.663208333333333</v>
      </c>
    </row>
    <row r="226" customFormat="false" ht="15" hidden="false" customHeight="false" outlineLevel="0" collapsed="false">
      <c r="A226" s="49" t="n">
        <v>42793</v>
      </c>
      <c r="B226" s="30" t="n">
        <v>4591699</v>
      </c>
      <c r="E226" s="28" t="s">
        <v>8</v>
      </c>
      <c r="F226" s="30" t="n">
        <v>3600000</v>
      </c>
      <c r="G226" s="30" t="n">
        <f aca="false">'2017-2019'!G212</f>
        <v>5030000</v>
      </c>
      <c r="H226" s="48" t="n">
        <f aca="false">'2017-2019'!G226/'2017-2019'!F226</f>
        <v>1.39722222222222</v>
      </c>
      <c r="J226" s="28" t="s">
        <v>8</v>
      </c>
      <c r="K226" s="30" t="n">
        <f aca="false">'2017-2019'!F226/'2017-2019'!$E$214</f>
        <v>5488.16462054677</v>
      </c>
      <c r="L226" s="30" t="n">
        <f aca="false">'2017-2019'!G226/'2017-2019'!$E$214</f>
        <v>7668.18556704174</v>
      </c>
      <c r="M226" s="48" t="n">
        <f aca="false">'2017-2019'!L226/'2017-2019'!K226</f>
        <v>1.39722222222222</v>
      </c>
    </row>
    <row r="227" customFormat="false" ht="15" hidden="false" customHeight="false" outlineLevel="0" collapsed="false">
      <c r="A227" s="49" t="n">
        <v>42937</v>
      </c>
      <c r="B227" s="30" t="n">
        <v>4591699</v>
      </c>
      <c r="E227" s="28" t="s">
        <v>9</v>
      </c>
      <c r="F227" s="30" t="n">
        <v>100000</v>
      </c>
      <c r="G227" s="30" t="n">
        <f aca="false">'2017-2019'!H212</f>
        <v>30000</v>
      </c>
      <c r="H227" s="48" t="n">
        <f aca="false">'2017-2019'!G227/'2017-2019'!F227</f>
        <v>0.3</v>
      </c>
      <c r="J227" s="28" t="s">
        <v>9</v>
      </c>
      <c r="K227" s="30" t="n">
        <f aca="false">'2017-2019'!F227/'2017-2019'!$E$214</f>
        <v>152.44901723741</v>
      </c>
      <c r="L227" s="30" t="n">
        <f aca="false">'2017-2019'!G227/'2017-2019'!$E$214</f>
        <v>45.7347051712231</v>
      </c>
      <c r="M227" s="48" t="n">
        <f aca="false">'2017-2019'!L227/'2017-2019'!K227</f>
        <v>0.3</v>
      </c>
    </row>
    <row r="228" customFormat="false" ht="15" hidden="false" customHeight="false" outlineLevel="0" collapsed="false">
      <c r="A228" s="49" t="n">
        <v>43027</v>
      </c>
      <c r="B228" s="30" t="n">
        <v>4591699</v>
      </c>
      <c r="E228" s="28" t="s">
        <v>90</v>
      </c>
      <c r="F228" s="30" t="n">
        <v>1800000</v>
      </c>
      <c r="G228" s="30" t="n">
        <v>1881504</v>
      </c>
      <c r="H228" s="48" t="n">
        <f aca="false">'2017-2019'!G228/'2017-2019'!F228</f>
        <v>1.04528</v>
      </c>
      <c r="J228" s="28" t="s">
        <v>90</v>
      </c>
      <c r="K228" s="30" t="n">
        <f aca="false">'2017-2019'!F228/'2017-2019'!$E$214</f>
        <v>2744.08231027339</v>
      </c>
      <c r="L228" s="30" t="n">
        <f aca="false">'2017-2019'!G228/'2017-2019'!$E$214</f>
        <v>2868.33435728257</v>
      </c>
      <c r="M228" s="48" t="n">
        <f aca="false">'2017-2019'!L228/'2017-2019'!K228</f>
        <v>1.04528</v>
      </c>
    </row>
    <row r="229" customFormat="false" ht="15" hidden="false" customHeight="false" outlineLevel="0" collapsed="false">
      <c r="A229" s="49" t="n">
        <v>43103</v>
      </c>
      <c r="B229" s="30" t="n">
        <v>4591700</v>
      </c>
      <c r="E229" s="28" t="s">
        <v>91</v>
      </c>
      <c r="F229" s="30" t="n">
        <v>656000</v>
      </c>
      <c r="G229" s="30" t="n">
        <v>656000</v>
      </c>
      <c r="H229" s="48" t="n">
        <f aca="false">'2017-2019'!G229/'2017-2019'!F229</f>
        <v>1</v>
      </c>
      <c r="J229" s="28" t="s">
        <v>91</v>
      </c>
      <c r="K229" s="30" t="n">
        <f aca="false">'2017-2019'!F229/'2017-2019'!$E$214</f>
        <v>1000.06555307741</v>
      </c>
      <c r="L229" s="30" t="n">
        <f aca="false">'2017-2019'!G229/'2017-2019'!$E$214</f>
        <v>1000.06555307741</v>
      </c>
      <c r="M229" s="48" t="n">
        <f aca="false">'2017-2019'!L229/'2017-2019'!K229</f>
        <v>1</v>
      </c>
    </row>
    <row r="230" customFormat="false" ht="15" hidden="false" customHeight="false" outlineLevel="0" collapsed="false">
      <c r="A230" s="50" t="s">
        <v>92</v>
      </c>
      <c r="B230" s="30" t="n">
        <f aca="false">SUM('2017-2019'!E42:E53)</f>
        <v>2418481.5547</v>
      </c>
      <c r="E230" s="28" t="s">
        <v>93</v>
      </c>
      <c r="F230" s="30" t="n">
        <v>4000000</v>
      </c>
      <c r="G230" s="30" t="n">
        <f aca="false">'2017-2019'!J212</f>
        <v>2418481.5547</v>
      </c>
      <c r="H230" s="48" t="n">
        <f aca="false">'2017-2019'!G230/'2017-2019'!F230</f>
        <v>0.604620388675</v>
      </c>
      <c r="J230" s="28" t="s">
        <v>93</v>
      </c>
      <c r="K230" s="30" t="n">
        <f aca="false">'2017-2019'!F230/'2017-2019'!$E$214</f>
        <v>6097.96068949642</v>
      </c>
      <c r="L230" s="30" t="n">
        <f aca="false">'2017-2019'!G230/'2017-2019'!$E$214</f>
        <v>3686.95136220819</v>
      </c>
      <c r="M230" s="48" t="n">
        <f aca="false">'2017-2019'!L230/'2017-2019'!K230</f>
        <v>0.604620388675</v>
      </c>
    </row>
    <row r="231" customFormat="false" ht="15" hidden="false" customHeight="false" outlineLevel="0" collapsed="false">
      <c r="A231" s="50" t="n">
        <v>43243</v>
      </c>
      <c r="B231" s="30" t="n">
        <v>4591699</v>
      </c>
      <c r="E231" s="28" t="s">
        <v>94</v>
      </c>
      <c r="F231" s="30" t="n">
        <v>2500000</v>
      </c>
      <c r="G231" s="30" t="n">
        <v>1500000</v>
      </c>
      <c r="H231" s="48" t="n">
        <f aca="false">'2017-2019'!G231/'2017-2019'!F231</f>
        <v>0.6</v>
      </c>
      <c r="J231" s="28" t="s">
        <v>94</v>
      </c>
      <c r="K231" s="30" t="n">
        <f aca="false">'2017-2019'!F231/'2017-2019'!$E$214</f>
        <v>3811.22543093526</v>
      </c>
      <c r="L231" s="30" t="n">
        <f aca="false">'2017-2019'!G231/'2017-2019'!$E$214</f>
        <v>2286.73525856116</v>
      </c>
      <c r="M231" s="48" t="n">
        <f aca="false">'2017-2019'!L231/'2017-2019'!K231</f>
        <v>0.6</v>
      </c>
    </row>
    <row r="232" customFormat="false" ht="15" hidden="false" customHeight="false" outlineLevel="0" collapsed="false">
      <c r="A232" s="51" t="n">
        <v>43349</v>
      </c>
      <c r="B232" s="32" t="s">
        <v>95</v>
      </c>
      <c r="E232" s="28" t="s">
        <v>96</v>
      </c>
      <c r="F232" s="30" t="n">
        <v>500000</v>
      </c>
      <c r="G232" s="30" t="n">
        <f aca="false">'2017-2019'!I212</f>
        <v>625000</v>
      </c>
      <c r="H232" s="48" t="n">
        <f aca="false">'2017-2019'!G232/'2017-2019'!F232</f>
        <v>1.25</v>
      </c>
      <c r="J232" s="28" t="s">
        <v>96</v>
      </c>
      <c r="K232" s="30" t="n">
        <f aca="false">'2017-2019'!F232/'2017-2019'!$E$214</f>
        <v>762.245086187052</v>
      </c>
      <c r="L232" s="30" t="n">
        <f aca="false">'2017-2019'!G232/'2017-2019'!$E$214</f>
        <v>952.806357733815</v>
      </c>
      <c r="M232" s="48" t="n">
        <f aca="false">'2017-2019'!L232/'2017-2019'!K232</f>
        <v>1.25</v>
      </c>
    </row>
    <row r="233" customFormat="false" ht="15" hidden="false" customHeight="false" outlineLevel="0" collapsed="false">
      <c r="A233" s="52" t="n">
        <v>43588</v>
      </c>
      <c r="B233" s="30" t="n">
        <v>2600000</v>
      </c>
      <c r="E233" s="47" t="s">
        <v>97</v>
      </c>
      <c r="F233" s="53"/>
      <c r="G233" s="53"/>
      <c r="H233" s="54" t="s">
        <v>34</v>
      </c>
      <c r="J233" s="47" t="s">
        <v>97</v>
      </c>
      <c r="K233" s="53"/>
      <c r="L233" s="53"/>
      <c r="M233" s="54" t="s">
        <v>34</v>
      </c>
    </row>
    <row r="234" customFormat="false" ht="15" hidden="false" customHeight="false" outlineLevel="0" collapsed="false">
      <c r="A234" s="27"/>
      <c r="B234" s="30"/>
      <c r="E234" s="28" t="s">
        <v>98</v>
      </c>
      <c r="F234" s="30" t="n">
        <v>10500000</v>
      </c>
      <c r="G234" s="30" t="n">
        <f aca="false">'2017-2019'!K212</f>
        <v>32119000</v>
      </c>
      <c r="H234" s="48" t="n">
        <f aca="false">'2017-2019'!G234/'2017-2019'!F234</f>
        <v>3.05895238095238</v>
      </c>
      <c r="J234" s="28" t="s">
        <v>98</v>
      </c>
      <c r="K234" s="30" t="n">
        <f aca="false">'2017-2019'!F234/'2017-2019'!$E$214</f>
        <v>16007.1468099281</v>
      </c>
      <c r="L234" s="30" t="n">
        <f aca="false">'2017-2019'!G234/'2017-2019'!$E$214</f>
        <v>48965.0998464838</v>
      </c>
      <c r="M234" s="48" t="n">
        <f aca="false">'2017-2019'!L234/'2017-2019'!K234</f>
        <v>3.05895238095238</v>
      </c>
    </row>
    <row r="235" customFormat="false" ht="15" hidden="false" customHeight="false" outlineLevel="0" collapsed="false">
      <c r="A235" s="27"/>
      <c r="B235" s="30"/>
      <c r="E235" s="28" t="s">
        <v>99</v>
      </c>
      <c r="F235" s="30" t="n">
        <v>2500000</v>
      </c>
      <c r="G235" s="30" t="n">
        <f aca="false">'2017-2019'!L212</f>
        <v>1088770</v>
      </c>
      <c r="H235" s="48" t="n">
        <f aca="false">'2017-2019'!G235/'2017-2019'!F235</f>
        <v>0.435508</v>
      </c>
      <c r="J235" s="28" t="s">
        <v>99</v>
      </c>
      <c r="K235" s="30" t="n">
        <f aca="false">'2017-2019'!F235/'2017-2019'!$E$214</f>
        <v>3811.22543093526</v>
      </c>
      <c r="L235" s="30" t="n">
        <f aca="false">'2017-2019'!G235/'2017-2019'!$E$214</f>
        <v>1659.81916497575</v>
      </c>
      <c r="M235" s="48" t="n">
        <f aca="false">'2017-2019'!L235/'2017-2019'!K235</f>
        <v>0.435508</v>
      </c>
    </row>
    <row r="236" customFormat="false" ht="15" hidden="false" customHeight="false" outlineLevel="0" collapsed="false">
      <c r="A236" s="2" t="s">
        <v>100</v>
      </c>
      <c r="B236" s="37" t="n">
        <f aca="false">SUM('2017-2019'!B226:B235)</f>
        <v>27976977.5547</v>
      </c>
      <c r="E236" s="28" t="s">
        <v>14</v>
      </c>
      <c r="F236" s="30" t="n">
        <v>1480000</v>
      </c>
      <c r="G236" s="30" t="n">
        <f aca="false">'2017-2019'!M212</f>
        <v>150000</v>
      </c>
      <c r="H236" s="48" t="n">
        <f aca="false">'2017-2019'!G236/'2017-2019'!F236</f>
        <v>0.101351351351351</v>
      </c>
      <c r="J236" s="28" t="s">
        <v>14</v>
      </c>
      <c r="K236" s="30" t="n">
        <f aca="false">'2017-2019'!F236/'2017-2019'!$E$214</f>
        <v>2256.24545511367</v>
      </c>
      <c r="L236" s="30" t="n">
        <f aca="false">'2017-2019'!G236/'2017-2019'!$E$214</f>
        <v>228.673525856116</v>
      </c>
      <c r="M236" s="48" t="n">
        <f aca="false">'2017-2019'!L236/'2017-2019'!K236</f>
        <v>0.101351351351351</v>
      </c>
    </row>
    <row r="237" customFormat="false" ht="15" hidden="false" customHeight="false" outlineLevel="0" collapsed="false">
      <c r="E237" s="28" t="s">
        <v>15</v>
      </c>
      <c r="F237" s="30" t="n">
        <v>720000</v>
      </c>
      <c r="G237" s="30" t="n">
        <f aca="false">'2017-2019'!N212</f>
        <v>1752000</v>
      </c>
      <c r="H237" s="48" t="n">
        <f aca="false">'2017-2019'!G237/'2017-2019'!F237</f>
        <v>2.43333333333333</v>
      </c>
      <c r="J237" s="28" t="s">
        <v>15</v>
      </c>
      <c r="K237" s="30" t="n">
        <f aca="false">'2017-2019'!F237/'2017-2019'!$E$214</f>
        <v>1097.63292410935</v>
      </c>
      <c r="L237" s="30" t="n">
        <f aca="false">'2017-2019'!G237/'2017-2019'!$E$214</f>
        <v>2670.90678199943</v>
      </c>
      <c r="M237" s="48" t="n">
        <f aca="false">'2017-2019'!L237/'2017-2019'!K237</f>
        <v>2.43333333333333</v>
      </c>
    </row>
    <row r="238" customFormat="false" ht="15" hidden="false" customHeight="false" outlineLevel="0" collapsed="false">
      <c r="E238" s="28" t="s">
        <v>101</v>
      </c>
      <c r="F238" s="30" t="n">
        <v>10000000</v>
      </c>
      <c r="G238" s="30" t="n">
        <f aca="false">'2017-2019'!O212</f>
        <v>5899000</v>
      </c>
      <c r="H238" s="48" t="n">
        <f aca="false">'2017-2019'!G238/'2017-2019'!F238</f>
        <v>0.5899</v>
      </c>
      <c r="J238" s="28" t="s">
        <v>101</v>
      </c>
      <c r="K238" s="30" t="n">
        <f aca="false">'2017-2019'!F238/'2017-2019'!$E$214</f>
        <v>15244.901723741</v>
      </c>
      <c r="L238" s="30" t="n">
        <f aca="false">'2017-2019'!G238/'2017-2019'!$E$214</f>
        <v>8992.96752683484</v>
      </c>
      <c r="M238" s="48" t="n">
        <f aca="false">'2017-2019'!L238/'2017-2019'!K238</f>
        <v>0.5899</v>
      </c>
    </row>
    <row r="239" customFormat="false" ht="15" hidden="false" customHeight="false" outlineLevel="0" collapsed="false">
      <c r="E239" s="28" t="s">
        <v>17</v>
      </c>
      <c r="F239" s="30" t="n">
        <v>19000000</v>
      </c>
      <c r="G239" s="30" t="n">
        <f aca="false">'2017-2019'!P212</f>
        <v>21390500</v>
      </c>
      <c r="H239" s="48" t="n">
        <f aca="false">'2017-2019'!G239/'2017-2019'!F239</f>
        <v>1.12581578947368</v>
      </c>
      <c r="J239" s="28" t="s">
        <v>17</v>
      </c>
      <c r="K239" s="30" t="n">
        <f aca="false">'2017-2019'!F239/'2017-2019'!$E$214</f>
        <v>28965.313275108</v>
      </c>
      <c r="L239" s="30" t="n">
        <f aca="false">'2017-2019'!G239/'2017-2019'!$E$214</f>
        <v>32609.6070321683</v>
      </c>
      <c r="M239" s="48" t="n">
        <f aca="false">'2017-2019'!L239/'2017-2019'!K239</f>
        <v>1.12581578947368</v>
      </c>
    </row>
    <row r="240" customFormat="false" ht="15" hidden="false" customHeight="false" outlineLevel="0" collapsed="false">
      <c r="E240" s="28" t="s">
        <v>102</v>
      </c>
      <c r="F240" s="30" t="n">
        <v>2624000</v>
      </c>
      <c r="G240" s="30" t="n">
        <f aca="false">'2017-2019'!Q212</f>
        <v>1130000</v>
      </c>
      <c r="H240" s="48" t="n">
        <f aca="false">'2017-2019'!G240/'2017-2019'!F240</f>
        <v>0.430640243902439</v>
      </c>
      <c r="J240" s="28" t="s">
        <v>102</v>
      </c>
      <c r="K240" s="30" t="n">
        <f aca="false">'2017-2019'!F240/'2017-2019'!$E$214</f>
        <v>4000.26221230965</v>
      </c>
      <c r="L240" s="30" t="n">
        <f aca="false">'2017-2019'!G240/'2017-2019'!$E$214</f>
        <v>1722.67389478274</v>
      </c>
      <c r="M240" s="48" t="n">
        <f aca="false">'2017-2019'!L240/'2017-2019'!K240</f>
        <v>0.430640243902439</v>
      </c>
    </row>
    <row r="241" customFormat="false" ht="15" hidden="false" customHeight="false" outlineLevel="0" collapsed="false">
      <c r="E241" s="47" t="s">
        <v>100</v>
      </c>
      <c r="F241" s="37" t="n">
        <f aca="false">SUM('2017-2019'!F225:F240)</f>
        <v>60700000</v>
      </c>
      <c r="G241" s="37" t="n">
        <f aca="false">SUM('2017-2019'!G225:G240)</f>
        <v>76147765.5547</v>
      </c>
      <c r="H241" s="55" t="n">
        <f aca="false">'2017-2019'!G241/'2017-2019'!F241</f>
        <v>1.25449366646952</v>
      </c>
      <c r="J241" s="47" t="s">
        <v>100</v>
      </c>
      <c r="K241" s="37" t="n">
        <f aca="false">SUM('2017-2019'!K225:K240)</f>
        <v>92536.5534631081</v>
      </c>
      <c r="L241" s="37" t="n">
        <f aca="false">SUM('2017-2019'!L225:L240)</f>
        <v>116086.520236387</v>
      </c>
      <c r="M241" s="55" t="n">
        <f aca="false">'2017-2019'!L241/'2017-2019'!K241</f>
        <v>1.25449366646952</v>
      </c>
    </row>
    <row r="245" customFormat="false" ht="15" hidden="false" customHeight="false" outlineLevel="0" collapsed="false">
      <c r="E245" s="2" t="s">
        <v>103</v>
      </c>
      <c r="F245" s="2" t="s">
        <v>104</v>
      </c>
      <c r="G245" s="2" t="s">
        <v>105</v>
      </c>
      <c r="H245" s="2" t="s">
        <v>106</v>
      </c>
      <c r="I245" s="2" t="s">
        <v>107</v>
      </c>
      <c r="J245" s="2" t="s">
        <v>108</v>
      </c>
    </row>
    <row r="246" customFormat="false" ht="15" hidden="false" customHeight="false" outlineLevel="0" collapsed="false">
      <c r="E246" s="0" t="s">
        <v>109</v>
      </c>
      <c r="F246" s="56" t="n">
        <v>55518</v>
      </c>
      <c r="G246" s="56" t="n">
        <v>55518</v>
      </c>
      <c r="H246" s="56" t="n">
        <v>38862.6</v>
      </c>
      <c r="I246" s="56" t="n">
        <f aca="false">'2017-2019'!G241/'2017-2019'!E214</f>
        <v>116086.520236387</v>
      </c>
      <c r="J246" s="43"/>
    </row>
    <row r="247" customFormat="false" ht="15" hidden="false" customHeight="false" outlineLevel="0" collapsed="false">
      <c r="E247" s="0" t="s">
        <v>110</v>
      </c>
      <c r="F247" s="56" t="n">
        <v>4627</v>
      </c>
      <c r="G247" s="56" t="n">
        <v>3937</v>
      </c>
      <c r="H247" s="56"/>
      <c r="I247" s="56" t="n">
        <f aca="false">'2017-2019'!F271</f>
        <v>5056.72</v>
      </c>
      <c r="J247" s="43"/>
    </row>
    <row r="248" customFormat="false" ht="15" hidden="false" customHeight="false" outlineLevel="0" collapsed="false">
      <c r="E248" s="0" t="s">
        <v>111</v>
      </c>
      <c r="F248" s="56" t="n">
        <v>13880</v>
      </c>
      <c r="G248" s="56" t="n">
        <v>10000</v>
      </c>
      <c r="H248" s="56"/>
      <c r="I248" s="56" t="n">
        <f aca="false">33862752/E214</f>
        <v>51623.4326335415</v>
      </c>
      <c r="J248" s="43"/>
    </row>
    <row r="249" customFormat="false" ht="15" hidden="false" customHeight="false" outlineLevel="0" collapsed="false">
      <c r="E249" s="0" t="s">
        <v>112</v>
      </c>
      <c r="F249" s="56" t="n">
        <v>1500</v>
      </c>
      <c r="G249" s="56" t="n">
        <v>1500</v>
      </c>
      <c r="H249" s="56" t="n">
        <v>1500</v>
      </c>
      <c r="I249" s="56"/>
      <c r="J249" s="43"/>
    </row>
    <row r="250" customFormat="false" ht="15" hidden="false" customHeight="false" outlineLevel="0" collapsed="false">
      <c r="E250" s="0" t="s">
        <v>113</v>
      </c>
      <c r="F250" s="56" t="n">
        <v>17006</v>
      </c>
      <c r="G250" s="56" t="n">
        <v>21576</v>
      </c>
      <c r="H250" s="56"/>
      <c r="I250" s="56"/>
      <c r="J250" s="43"/>
    </row>
    <row r="251" customFormat="false" ht="15" hidden="false" customHeight="false" outlineLevel="0" collapsed="false">
      <c r="E251" s="47" t="s">
        <v>100</v>
      </c>
      <c r="F251" s="36" t="n">
        <f aca="false">SUM('2017-2019'!F246:F250)</f>
        <v>92531</v>
      </c>
      <c r="G251" s="36" t="n">
        <f aca="false">SUM('2017-2019'!G246:G250)</f>
        <v>92531</v>
      </c>
      <c r="H251" s="36" t="n">
        <f aca="false">SUM('2017-2019'!H246:H250)</f>
        <v>40362.6</v>
      </c>
      <c r="I251" s="36" t="n">
        <f aca="false">SUM('2017-2019'!I246:I250)</f>
        <v>172766.672869929</v>
      </c>
      <c r="J251" s="47" t="n">
        <f aca="false">SUM('2017-2019'!J246:J250)</f>
        <v>0</v>
      </c>
    </row>
    <row r="257" customFormat="false" ht="17.25" hidden="false" customHeight="false" outlineLevel="0" collapsed="false">
      <c r="B257" s="57" t="s">
        <v>114</v>
      </c>
    </row>
    <row r="258" customFormat="false" ht="17.25" hidden="false" customHeight="false" outlineLevel="0" collapsed="false">
      <c r="B258" s="57" t="s">
        <v>115</v>
      </c>
    </row>
    <row r="259" customFormat="false" ht="17.25" hidden="false" customHeight="false" outlineLevel="0" collapsed="false">
      <c r="B259" s="57" t="s">
        <v>116</v>
      </c>
    </row>
    <row r="260" customFormat="false" ht="17.25" hidden="false" customHeight="false" outlineLevel="0" collapsed="false">
      <c r="B260" s="57" t="s">
        <v>117</v>
      </c>
    </row>
    <row r="261" customFormat="false" ht="17.25" hidden="false" customHeight="false" outlineLevel="0" collapsed="false">
      <c r="B261" s="57" t="s">
        <v>118</v>
      </c>
    </row>
    <row r="264" customFormat="false" ht="17.25" hidden="false" customHeight="false" outlineLevel="0" collapsed="false">
      <c r="B264" s="57" t="s">
        <v>119</v>
      </c>
      <c r="C264" s="0" t="n">
        <v>9.76</v>
      </c>
    </row>
    <row r="266" customFormat="false" ht="15" hidden="false" customHeight="false" outlineLevel="0" collapsed="false">
      <c r="B266" s="0" t="s">
        <v>120</v>
      </c>
    </row>
    <row r="267" customFormat="false" ht="15" hidden="false" customHeight="false" outlineLevel="0" collapsed="false">
      <c r="B267" s="0" t="s">
        <v>121</v>
      </c>
    </row>
    <row r="268" customFormat="false" ht="15" hidden="false" customHeight="false" outlineLevel="0" collapsed="false">
      <c r="B268" s="0" t="s">
        <v>122</v>
      </c>
      <c r="E268" s="0" t="s">
        <v>123</v>
      </c>
      <c r="F268" s="58" t="n">
        <f aca="false">22*7*9.76*3</f>
        <v>4509.12</v>
      </c>
    </row>
    <row r="269" customFormat="false" ht="15" hidden="false" customHeight="false" outlineLevel="0" collapsed="false">
      <c r="E269" s="0" t="s">
        <v>124</v>
      </c>
      <c r="F269" s="58" t="n">
        <v>307.6</v>
      </c>
    </row>
    <row r="270" customFormat="false" ht="15" hidden="false" customHeight="false" outlineLevel="0" collapsed="false">
      <c r="E270" s="0" t="s">
        <v>125</v>
      </c>
      <c r="F270" s="58" t="n">
        <v>240</v>
      </c>
    </row>
    <row r="271" customFormat="false" ht="15" hidden="false" customHeight="false" outlineLevel="0" collapsed="false">
      <c r="F271" s="59" t="n">
        <f aca="false">SUM('2017-2019'!F268:F270)</f>
        <v>5056.72</v>
      </c>
    </row>
  </sheetData>
  <mergeCells count="5">
    <mergeCell ref="F1:I1"/>
    <mergeCell ref="K1:Q1"/>
    <mergeCell ref="A212:C212"/>
    <mergeCell ref="A213:C213"/>
    <mergeCell ref="A224:B2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28" colorId="64" zoomScale="75" zoomScaleNormal="75" zoomScalePageLayoutView="100" workbookViewId="0">
      <selection pane="topLeft" activeCell="D50" activeCellId="0" sqref="D50"/>
    </sheetView>
  </sheetViews>
  <sheetFormatPr defaultColWidth="21.4296875" defaultRowHeight="13.8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0" width="24.15"/>
    <col collapsed="false" customWidth="true" hidden="false" outlineLevel="0" max="3" min="3" style="0" width="11.57"/>
    <col collapsed="false" customWidth="true" hidden="false" outlineLevel="0" max="4" min="4" style="0" width="13"/>
    <col collapsed="false" customWidth="true" hidden="false" outlineLevel="0" max="5" min="5" style="0" width="16"/>
    <col collapsed="false" customWidth="true" hidden="false" outlineLevel="0" max="6" min="6" style="0" width="13.71"/>
    <col collapsed="false" customWidth="true" hidden="false" outlineLevel="0" max="7" min="7" style="0" width="14.14"/>
    <col collapsed="false" customWidth="true" hidden="false" outlineLevel="0" max="8" min="8" style="0" width="11.28"/>
    <col collapsed="false" customWidth="true" hidden="false" outlineLevel="0" max="9" min="9" style="0" width="15.72"/>
    <col collapsed="false" customWidth="true" hidden="false" outlineLevel="0" max="10" min="10" style="0" width="17.28"/>
    <col collapsed="false" customWidth="true" hidden="false" outlineLevel="0" max="11" min="11" style="0" width="15.28"/>
    <col collapsed="false" customWidth="true" hidden="false" outlineLevel="0" max="13" min="12" style="0" width="11.57"/>
    <col collapsed="false" customWidth="true" hidden="false" outlineLevel="0" max="14" min="14" style="0" width="13.85"/>
    <col collapsed="false" customWidth="true" hidden="false" outlineLevel="0" max="15" min="15" style="0" width="14.14"/>
    <col collapsed="false" customWidth="true" hidden="false" outlineLevel="0" max="16" min="16" style="0" width="15.85"/>
    <col collapsed="false" customWidth="true" hidden="false" outlineLevel="0" max="17" min="17" style="0" width="11.57"/>
  </cols>
  <sheetData>
    <row r="1" s="3" customFormat="true" ht="13.8" hidden="false" customHeight="false" outlineLevel="0" collapsed="false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</row>
    <row r="2" customFormat="false" ht="28.9" hidden="false" customHeight="true" outlineLevel="0" collapsed="false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4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4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4" t="s">
        <v>18</v>
      </c>
    </row>
    <row r="3" customFormat="false" ht="13.8" hidden="false" customHeight="false" outlineLevel="0" collapsed="false">
      <c r="A3" s="27" t="n">
        <v>165</v>
      </c>
      <c r="B3" s="28" t="s">
        <v>8</v>
      </c>
      <c r="C3" s="29" t="n">
        <v>43861</v>
      </c>
      <c r="D3" s="14" t="n">
        <f aca="false">E3/$E$44</f>
        <v>152.44901723741</v>
      </c>
      <c r="E3" s="30" t="n">
        <v>100000</v>
      </c>
      <c r="F3" s="30"/>
      <c r="G3" s="30" t="n">
        <v>100000</v>
      </c>
      <c r="H3" s="30"/>
      <c r="I3" s="30"/>
      <c r="J3" s="30"/>
      <c r="K3" s="30"/>
      <c r="L3" s="30"/>
      <c r="M3" s="30"/>
      <c r="N3" s="30"/>
      <c r="O3" s="30"/>
      <c r="Q3" s="30"/>
    </row>
    <row r="4" customFormat="false" ht="13.8" hidden="false" customHeight="false" outlineLevel="0" collapsed="false">
      <c r="A4" s="27" t="n">
        <v>166</v>
      </c>
      <c r="B4" s="28" t="s">
        <v>15</v>
      </c>
      <c r="C4" s="29" t="n">
        <v>43861</v>
      </c>
      <c r="D4" s="14" t="n">
        <f aca="false">E4/$E$44</f>
        <v>45.7347051712231</v>
      </c>
      <c r="E4" s="30" t="n">
        <v>30000</v>
      </c>
      <c r="F4" s="30"/>
      <c r="G4" s="30"/>
      <c r="H4" s="30"/>
      <c r="I4" s="30"/>
      <c r="J4" s="30"/>
      <c r="K4" s="30"/>
      <c r="L4" s="30"/>
      <c r="M4" s="30"/>
      <c r="N4" s="30" t="n">
        <v>30000</v>
      </c>
      <c r="O4" s="30"/>
      <c r="Q4" s="30"/>
    </row>
    <row r="5" customFormat="false" ht="13.8" hidden="false" customHeight="false" outlineLevel="0" collapsed="false">
      <c r="A5" s="27" t="n">
        <v>167</v>
      </c>
      <c r="B5" s="28" t="s">
        <v>8</v>
      </c>
      <c r="C5" s="29" t="n">
        <v>43890</v>
      </c>
      <c r="D5" s="14" t="n">
        <f aca="false">E5/$E$44</f>
        <v>152.44901723741</v>
      </c>
      <c r="E5" s="30" t="n">
        <v>100000</v>
      </c>
      <c r="F5" s="30"/>
      <c r="G5" s="30" t="n">
        <v>100000</v>
      </c>
      <c r="H5" s="30"/>
      <c r="I5" s="30"/>
      <c r="J5" s="30"/>
      <c r="K5" s="30"/>
      <c r="L5" s="30"/>
      <c r="M5" s="30"/>
      <c r="N5" s="30"/>
      <c r="O5" s="30"/>
      <c r="Q5" s="30"/>
    </row>
    <row r="6" customFormat="false" ht="13.8" hidden="false" customHeight="false" outlineLevel="0" collapsed="false">
      <c r="A6" s="27" t="n">
        <v>168</v>
      </c>
      <c r="B6" s="28" t="s">
        <v>15</v>
      </c>
      <c r="C6" s="29" t="n">
        <v>43890</v>
      </c>
      <c r="D6" s="14" t="n">
        <f aca="false">E6/$E$44</f>
        <v>45.7347051712231</v>
      </c>
      <c r="E6" s="30" t="n">
        <v>30000</v>
      </c>
      <c r="F6" s="30"/>
      <c r="G6" s="30"/>
      <c r="H6" s="30"/>
      <c r="I6" s="30"/>
      <c r="J6" s="30"/>
      <c r="K6" s="30"/>
      <c r="L6" s="30"/>
      <c r="M6" s="30"/>
      <c r="N6" s="30" t="n">
        <v>30000</v>
      </c>
      <c r="O6" s="30"/>
      <c r="Q6" s="30"/>
    </row>
    <row r="7" customFormat="false" ht="13.8" hidden="false" customHeight="false" outlineLevel="0" collapsed="false">
      <c r="A7" s="27" t="n">
        <v>169</v>
      </c>
      <c r="B7" s="28" t="s">
        <v>55</v>
      </c>
      <c r="C7" s="29" t="n">
        <v>43897</v>
      </c>
      <c r="D7" s="14" t="n">
        <f aca="false">E7/$E$44</f>
        <v>914.694103424462</v>
      </c>
      <c r="E7" s="30" t="n">
        <v>600000</v>
      </c>
      <c r="F7" s="30"/>
      <c r="G7" s="30"/>
      <c r="H7" s="30"/>
      <c r="I7" s="30"/>
      <c r="J7" s="30"/>
      <c r="K7" s="30" t="n">
        <v>600000</v>
      </c>
      <c r="L7" s="30"/>
      <c r="M7" s="30"/>
      <c r="N7" s="30"/>
      <c r="O7" s="30"/>
      <c r="Q7" s="30"/>
    </row>
    <row r="8" customFormat="false" ht="13.8" hidden="false" customHeight="false" outlineLevel="0" collapsed="false">
      <c r="A8" s="27" t="n">
        <v>170</v>
      </c>
      <c r="B8" s="28" t="s">
        <v>67</v>
      </c>
      <c r="C8" s="29" t="n">
        <v>43901</v>
      </c>
      <c r="D8" s="14" t="n">
        <f aca="false">E8/$E$44</f>
        <v>762.245086187052</v>
      </c>
      <c r="E8" s="30" t="n">
        <v>500000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2" t="n">
        <v>500000</v>
      </c>
      <c r="Q8" s="30"/>
    </row>
    <row r="9" customFormat="false" ht="13.8" hidden="false" customHeight="false" outlineLevel="0" collapsed="false">
      <c r="A9" s="27" t="n">
        <v>171</v>
      </c>
      <c r="B9" s="28" t="s">
        <v>55</v>
      </c>
      <c r="C9" s="29" t="n">
        <v>43903</v>
      </c>
      <c r="D9" s="14" t="n">
        <f aca="false">E9/$E$44</f>
        <v>914.694103424462</v>
      </c>
      <c r="E9" s="30" t="n">
        <v>600000</v>
      </c>
      <c r="F9" s="30"/>
      <c r="G9" s="30"/>
      <c r="H9" s="30"/>
      <c r="I9" s="30"/>
      <c r="J9" s="30"/>
      <c r="K9" s="30" t="n">
        <v>600000</v>
      </c>
      <c r="L9" s="30"/>
      <c r="M9" s="30"/>
      <c r="N9" s="30"/>
      <c r="O9" s="30"/>
      <c r="Q9" s="30"/>
    </row>
    <row r="10" customFormat="false" ht="13.8" hidden="false" customHeight="false" outlineLevel="0" collapsed="false">
      <c r="A10" s="27" t="n">
        <v>172</v>
      </c>
      <c r="B10" s="28" t="s">
        <v>56</v>
      </c>
      <c r="C10" s="29" t="n">
        <v>43911</v>
      </c>
      <c r="D10" s="14" t="n">
        <f aca="false">E10/$E$44</f>
        <v>762.245086187052</v>
      </c>
      <c r="E10" s="30" t="n">
        <v>500000</v>
      </c>
      <c r="F10" s="30"/>
      <c r="G10" s="30"/>
      <c r="H10" s="30"/>
      <c r="I10" s="30"/>
      <c r="J10" s="30"/>
      <c r="K10" s="30"/>
      <c r="L10" s="30"/>
      <c r="M10" s="30"/>
      <c r="N10" s="30"/>
      <c r="O10" s="30" t="n">
        <v>500000</v>
      </c>
      <c r="Q10" s="30"/>
    </row>
    <row r="11" customFormat="false" ht="13.8" hidden="false" customHeight="false" outlineLevel="0" collapsed="false">
      <c r="A11" s="27" t="n">
        <v>173</v>
      </c>
      <c r="B11" s="28" t="s">
        <v>68</v>
      </c>
      <c r="C11" s="29" t="n">
        <v>43912</v>
      </c>
      <c r="D11" s="14" t="n">
        <f aca="false">E11/$E$44</f>
        <v>358.255190507914</v>
      </c>
      <c r="E11" s="30" t="n">
        <v>235000</v>
      </c>
      <c r="F11" s="30"/>
      <c r="G11" s="30"/>
      <c r="H11" s="30"/>
      <c r="I11" s="30"/>
      <c r="J11" s="30"/>
      <c r="K11" s="30"/>
      <c r="L11" s="30" t="n">
        <v>235000</v>
      </c>
      <c r="M11" s="30"/>
      <c r="N11" s="30"/>
      <c r="O11" s="30"/>
      <c r="Q11" s="30"/>
    </row>
    <row r="12" customFormat="false" ht="13.8" hidden="false" customHeight="false" outlineLevel="0" collapsed="false">
      <c r="A12" s="27" t="n">
        <v>174</v>
      </c>
      <c r="B12" s="28" t="s">
        <v>69</v>
      </c>
      <c r="C12" s="29" t="n">
        <v>43914</v>
      </c>
      <c r="D12" s="14" t="n">
        <f aca="false">E12/$E$44</f>
        <v>30.4898034474821</v>
      </c>
      <c r="E12" s="30" t="n">
        <v>20000</v>
      </c>
      <c r="F12" s="30"/>
      <c r="G12" s="30"/>
      <c r="H12" s="30"/>
      <c r="I12" s="30" t="n">
        <v>20000</v>
      </c>
      <c r="J12" s="30"/>
      <c r="K12" s="30"/>
      <c r="L12" s="30"/>
      <c r="M12" s="30"/>
      <c r="N12" s="30"/>
      <c r="O12" s="30"/>
      <c r="Q12" s="30"/>
    </row>
    <row r="13" customFormat="false" ht="13.8" hidden="false" customHeight="false" outlineLevel="0" collapsed="false">
      <c r="A13" s="27" t="n">
        <v>175</v>
      </c>
      <c r="B13" s="28" t="s">
        <v>70</v>
      </c>
      <c r="C13" s="29" t="n">
        <v>43914</v>
      </c>
      <c r="D13" s="14" t="n">
        <f aca="false">E13/$E$44</f>
        <v>114.336762928058</v>
      </c>
      <c r="E13" s="30" t="n">
        <v>75000</v>
      </c>
      <c r="F13" s="30"/>
      <c r="G13" s="30"/>
      <c r="H13" s="30"/>
      <c r="I13" s="30" t="n">
        <v>75000</v>
      </c>
      <c r="J13" s="30"/>
      <c r="K13" s="30"/>
      <c r="L13" s="30"/>
      <c r="M13" s="30"/>
      <c r="N13" s="30"/>
      <c r="O13" s="30"/>
      <c r="Q13" s="30"/>
    </row>
    <row r="14" customFormat="false" ht="13.8" hidden="false" customHeight="false" outlineLevel="0" collapsed="false">
      <c r="A14" s="27" t="n">
        <v>176</v>
      </c>
      <c r="B14" s="28" t="s">
        <v>71</v>
      </c>
      <c r="C14" s="29" t="n">
        <v>43914</v>
      </c>
      <c r="D14" s="14" t="n">
        <f aca="false">E14/$E$44</f>
        <v>45.7347051712231</v>
      </c>
      <c r="E14" s="30" t="n">
        <v>30000</v>
      </c>
      <c r="F14" s="30"/>
      <c r="G14" s="30"/>
      <c r="H14" s="30"/>
      <c r="I14" s="30" t="n">
        <v>30000</v>
      </c>
      <c r="J14" s="30"/>
      <c r="K14" s="30"/>
      <c r="L14" s="30"/>
      <c r="M14" s="30"/>
      <c r="N14" s="30"/>
      <c r="O14" s="30"/>
      <c r="Q14" s="30"/>
    </row>
    <row r="15" customFormat="false" ht="13.8" hidden="false" customHeight="false" outlineLevel="0" collapsed="false">
      <c r="A15" s="27" t="n">
        <v>177</v>
      </c>
      <c r="B15" s="28" t="s">
        <v>8</v>
      </c>
      <c r="C15" s="29" t="n">
        <v>43921</v>
      </c>
      <c r="D15" s="14" t="n">
        <f aca="false">E15/$E$44</f>
        <v>152.44901723741</v>
      </c>
      <c r="E15" s="30" t="n">
        <v>100000</v>
      </c>
      <c r="F15" s="30"/>
      <c r="G15" s="30" t="n">
        <v>100000</v>
      </c>
      <c r="H15" s="30"/>
      <c r="I15" s="30"/>
      <c r="J15" s="30"/>
      <c r="K15" s="30"/>
      <c r="L15" s="30"/>
      <c r="M15" s="30"/>
      <c r="N15" s="30"/>
      <c r="O15" s="30"/>
      <c r="Q15" s="30"/>
    </row>
    <row r="16" customFormat="false" ht="13.8" hidden="false" customHeight="false" outlineLevel="0" collapsed="false">
      <c r="A16" s="27" t="n">
        <v>178</v>
      </c>
      <c r="B16" s="28" t="s">
        <v>15</v>
      </c>
      <c r="C16" s="29" t="n">
        <v>43921</v>
      </c>
      <c r="D16" s="14" t="n">
        <f aca="false">E16/$E$44</f>
        <v>45.7347051712231</v>
      </c>
      <c r="E16" s="30" t="n">
        <v>30000</v>
      </c>
      <c r="F16" s="30"/>
      <c r="G16" s="30"/>
      <c r="H16" s="30"/>
      <c r="I16" s="30"/>
      <c r="J16" s="30"/>
      <c r="K16" s="30"/>
      <c r="L16" s="30"/>
      <c r="M16" s="30"/>
      <c r="N16" s="30" t="n">
        <v>30000</v>
      </c>
      <c r="O16" s="30"/>
      <c r="Q16" s="30"/>
    </row>
    <row r="17" customFormat="false" ht="13.8" hidden="false" customHeight="false" outlineLevel="0" collapsed="false">
      <c r="A17" s="27" t="n">
        <v>179</v>
      </c>
      <c r="B17" s="28" t="s">
        <v>8</v>
      </c>
      <c r="C17" s="29" t="n">
        <v>43951</v>
      </c>
      <c r="D17" s="14" t="n">
        <f aca="false">E17/$E$44</f>
        <v>152.44901723741</v>
      </c>
      <c r="E17" s="30" t="n">
        <v>100000</v>
      </c>
      <c r="F17" s="30"/>
      <c r="G17" s="30" t="n">
        <v>100000</v>
      </c>
      <c r="H17" s="30"/>
      <c r="I17" s="30"/>
      <c r="J17" s="30"/>
      <c r="K17" s="30"/>
      <c r="L17" s="30"/>
      <c r="M17" s="30"/>
      <c r="N17" s="30"/>
      <c r="O17" s="30"/>
      <c r="Q17" s="30"/>
    </row>
    <row r="18" customFormat="false" ht="13.8" hidden="false" customHeight="false" outlineLevel="0" collapsed="false">
      <c r="A18" s="27" t="n">
        <v>180</v>
      </c>
      <c r="B18" s="28" t="s">
        <v>15</v>
      </c>
      <c r="C18" s="29" t="n">
        <v>43951</v>
      </c>
      <c r="D18" s="14" t="n">
        <f aca="false">E18/$E$44</f>
        <v>45.7347051712231</v>
      </c>
      <c r="E18" s="30" t="n">
        <v>30000</v>
      </c>
      <c r="F18" s="30"/>
      <c r="G18" s="30"/>
      <c r="H18" s="30"/>
      <c r="I18" s="30"/>
      <c r="J18" s="30"/>
      <c r="K18" s="30"/>
      <c r="L18" s="30"/>
      <c r="M18" s="30"/>
      <c r="N18" s="30" t="n">
        <v>30000</v>
      </c>
      <c r="O18" s="30"/>
      <c r="Q18" s="30"/>
    </row>
    <row r="19" customFormat="false" ht="13.8" hidden="false" customHeight="false" outlineLevel="0" collapsed="false">
      <c r="A19" s="27" t="n">
        <v>181</v>
      </c>
      <c r="B19" s="28" t="s">
        <v>72</v>
      </c>
      <c r="C19" s="29" t="n">
        <v>43951</v>
      </c>
      <c r="D19" s="14" t="n">
        <f aca="false">E19/$E$44</f>
        <v>182.938820684892</v>
      </c>
      <c r="E19" s="30" t="n">
        <v>120000</v>
      </c>
      <c r="F19" s="30"/>
      <c r="G19" s="30"/>
      <c r="H19" s="30"/>
      <c r="I19" s="30"/>
      <c r="J19" s="30"/>
      <c r="K19" s="30"/>
      <c r="L19" s="30"/>
      <c r="M19" s="30"/>
      <c r="N19" s="30" t="n">
        <v>120000</v>
      </c>
      <c r="O19" s="30"/>
      <c r="Q19" s="30"/>
    </row>
    <row r="20" customFormat="false" ht="13.8" hidden="false" customHeight="false" outlineLevel="0" collapsed="false">
      <c r="A20" s="27" t="n">
        <v>182</v>
      </c>
      <c r="B20" s="28" t="s">
        <v>8</v>
      </c>
      <c r="C20" s="29" t="n">
        <v>43982</v>
      </c>
      <c r="D20" s="14" t="n">
        <f aca="false">E20/$E$44</f>
        <v>152.44901723741</v>
      </c>
      <c r="E20" s="30" t="n">
        <v>100000</v>
      </c>
      <c r="F20" s="30"/>
      <c r="G20" s="30" t="n">
        <v>100000</v>
      </c>
      <c r="H20" s="30"/>
      <c r="I20" s="30"/>
      <c r="J20" s="30"/>
      <c r="K20" s="30"/>
      <c r="L20" s="30"/>
      <c r="M20" s="30"/>
      <c r="N20" s="30"/>
      <c r="O20" s="30"/>
      <c r="Q20" s="30"/>
    </row>
    <row r="21" customFormat="false" ht="13.8" hidden="false" customHeight="false" outlineLevel="0" collapsed="false">
      <c r="A21" s="27" t="n">
        <v>183</v>
      </c>
      <c r="B21" s="28" t="s">
        <v>15</v>
      </c>
      <c r="C21" s="29" t="n">
        <v>43982</v>
      </c>
      <c r="D21" s="14" t="n">
        <f aca="false">E21/$E$44</f>
        <v>45.7347051712231</v>
      </c>
      <c r="E21" s="30" t="n">
        <v>30000</v>
      </c>
      <c r="F21" s="30"/>
      <c r="G21" s="30"/>
      <c r="H21" s="30"/>
      <c r="I21" s="30"/>
      <c r="J21" s="30"/>
      <c r="K21" s="30"/>
      <c r="L21" s="30"/>
      <c r="M21" s="30"/>
      <c r="N21" s="30" t="n">
        <v>30000</v>
      </c>
      <c r="O21" s="30"/>
      <c r="Q21" s="30"/>
    </row>
    <row r="22" customFormat="false" ht="13.8" hidden="false" customHeight="false" outlineLevel="0" collapsed="false">
      <c r="A22" s="27" t="n">
        <v>184</v>
      </c>
      <c r="B22" s="28" t="s">
        <v>72</v>
      </c>
      <c r="C22" s="29" t="n">
        <v>43982</v>
      </c>
      <c r="D22" s="14" t="n">
        <f aca="false">E22/$E$44</f>
        <v>182.938820684892</v>
      </c>
      <c r="E22" s="30" t="n">
        <v>120000</v>
      </c>
      <c r="F22" s="30"/>
      <c r="G22" s="30"/>
      <c r="H22" s="30"/>
      <c r="I22" s="30"/>
      <c r="J22" s="30"/>
      <c r="K22" s="30"/>
      <c r="L22" s="30"/>
      <c r="M22" s="30"/>
      <c r="N22" s="30" t="n">
        <v>120000</v>
      </c>
      <c r="O22" s="30"/>
      <c r="Q22" s="30"/>
    </row>
    <row r="23" customFormat="false" ht="13.8" hidden="false" customHeight="false" outlineLevel="0" collapsed="false">
      <c r="A23" s="27" t="n">
        <v>185</v>
      </c>
      <c r="B23" s="28" t="s">
        <v>8</v>
      </c>
      <c r="C23" s="29" t="n">
        <v>44012</v>
      </c>
      <c r="D23" s="14" t="n">
        <f aca="false">E23/$E$44</f>
        <v>152.44901723741</v>
      </c>
      <c r="E23" s="30" t="n">
        <v>100000</v>
      </c>
      <c r="F23" s="30"/>
      <c r="G23" s="30" t="n">
        <v>100000</v>
      </c>
      <c r="H23" s="30"/>
      <c r="I23" s="30"/>
      <c r="J23" s="30"/>
      <c r="K23" s="30"/>
      <c r="L23" s="30"/>
      <c r="M23" s="30"/>
      <c r="N23" s="30"/>
      <c r="O23" s="30"/>
      <c r="Q23" s="30"/>
    </row>
    <row r="24" customFormat="false" ht="13.8" hidden="false" customHeight="false" outlineLevel="0" collapsed="false">
      <c r="A24" s="27" t="n">
        <v>186</v>
      </c>
      <c r="B24" s="28" t="s">
        <v>15</v>
      </c>
      <c r="C24" s="29" t="n">
        <v>44012</v>
      </c>
      <c r="D24" s="14" t="n">
        <f aca="false">E24/$E$44</f>
        <v>45.7347051712231</v>
      </c>
      <c r="E24" s="30" t="n">
        <v>30000</v>
      </c>
      <c r="F24" s="30"/>
      <c r="G24" s="30"/>
      <c r="H24" s="30"/>
      <c r="I24" s="30"/>
      <c r="J24" s="30"/>
      <c r="K24" s="30"/>
      <c r="L24" s="30"/>
      <c r="M24" s="30"/>
      <c r="N24" s="30" t="n">
        <v>30000</v>
      </c>
      <c r="O24" s="30"/>
      <c r="Q24" s="30"/>
    </row>
    <row r="25" customFormat="false" ht="13.8" hidden="false" customHeight="false" outlineLevel="0" collapsed="false">
      <c r="A25" s="27" t="n">
        <v>187</v>
      </c>
      <c r="B25" s="28" t="s">
        <v>8</v>
      </c>
      <c r="C25" s="29" t="n">
        <v>44043</v>
      </c>
      <c r="D25" s="14" t="n">
        <f aca="false">E25/$E$44</f>
        <v>152.44901723741</v>
      </c>
      <c r="E25" s="30" t="n">
        <v>100000</v>
      </c>
      <c r="F25" s="30"/>
      <c r="G25" s="30" t="n">
        <v>100000</v>
      </c>
      <c r="H25" s="30"/>
      <c r="I25" s="30"/>
      <c r="J25" s="30"/>
      <c r="K25" s="30"/>
      <c r="L25" s="30"/>
      <c r="M25" s="30"/>
      <c r="N25" s="30"/>
      <c r="O25" s="30"/>
      <c r="Q25" s="30"/>
    </row>
    <row r="26" customFormat="false" ht="13.8" hidden="false" customHeight="false" outlineLevel="0" collapsed="false">
      <c r="A26" s="27" t="n">
        <v>188</v>
      </c>
      <c r="B26" s="28" t="s">
        <v>15</v>
      </c>
      <c r="C26" s="29" t="n">
        <v>44043</v>
      </c>
      <c r="D26" s="14" t="n">
        <f aca="false">E26/$E$44</f>
        <v>45.7347051712231</v>
      </c>
      <c r="E26" s="30" t="n">
        <v>30000</v>
      </c>
      <c r="F26" s="30"/>
      <c r="G26" s="30"/>
      <c r="H26" s="30"/>
      <c r="I26" s="30"/>
      <c r="J26" s="30"/>
      <c r="K26" s="30"/>
      <c r="L26" s="30"/>
      <c r="M26" s="30"/>
      <c r="N26" s="30" t="n">
        <v>30000</v>
      </c>
      <c r="O26" s="30"/>
      <c r="Q26" s="30"/>
    </row>
    <row r="27" customFormat="false" ht="13.8" hidden="false" customHeight="false" outlineLevel="0" collapsed="false">
      <c r="A27" s="27" t="n">
        <v>189</v>
      </c>
      <c r="B27" s="28" t="s">
        <v>8</v>
      </c>
      <c r="C27" s="29" t="n">
        <v>44074</v>
      </c>
      <c r="D27" s="14" t="n">
        <f aca="false">E27/$E$44</f>
        <v>152.44901723741</v>
      </c>
      <c r="E27" s="30" t="n">
        <v>100000</v>
      </c>
      <c r="F27" s="30"/>
      <c r="G27" s="30" t="n">
        <v>100000</v>
      </c>
      <c r="H27" s="30"/>
      <c r="I27" s="30"/>
      <c r="J27" s="30"/>
      <c r="K27" s="30"/>
      <c r="L27" s="30"/>
      <c r="M27" s="30"/>
      <c r="N27" s="30"/>
      <c r="O27" s="30"/>
      <c r="Q27" s="30"/>
    </row>
    <row r="28" customFormat="false" ht="13.8" hidden="false" customHeight="false" outlineLevel="0" collapsed="false">
      <c r="A28" s="27" t="n">
        <v>190</v>
      </c>
      <c r="B28" s="28" t="s">
        <v>15</v>
      </c>
      <c r="C28" s="29" t="n">
        <v>44074</v>
      </c>
      <c r="D28" s="14" t="n">
        <f aca="false">E28/$E$44</f>
        <v>45.7347051712231</v>
      </c>
      <c r="E28" s="30" t="n">
        <v>30000</v>
      </c>
      <c r="F28" s="30"/>
      <c r="G28" s="30"/>
      <c r="H28" s="30"/>
      <c r="I28" s="30"/>
      <c r="J28" s="30"/>
      <c r="K28" s="30"/>
      <c r="L28" s="30"/>
      <c r="M28" s="30"/>
      <c r="N28" s="30" t="n">
        <v>30000</v>
      </c>
      <c r="O28" s="30"/>
      <c r="Q28" s="30"/>
    </row>
    <row r="29" customFormat="false" ht="13.8" hidden="false" customHeight="false" outlineLevel="0" collapsed="false">
      <c r="A29" s="27" t="n">
        <v>191</v>
      </c>
      <c r="B29" s="28" t="s">
        <v>8</v>
      </c>
      <c r="C29" s="29" t="n">
        <v>44104</v>
      </c>
      <c r="D29" s="14" t="n">
        <f aca="false">E29/$E$44</f>
        <v>152.44901723741</v>
      </c>
      <c r="E29" s="30" t="n">
        <v>100000</v>
      </c>
      <c r="F29" s="30"/>
      <c r="G29" s="30" t="n">
        <v>100000</v>
      </c>
      <c r="H29" s="30"/>
      <c r="I29" s="30"/>
      <c r="J29" s="30"/>
      <c r="K29" s="30"/>
      <c r="L29" s="30"/>
      <c r="M29" s="30"/>
      <c r="N29" s="30"/>
      <c r="O29" s="30"/>
      <c r="Q29" s="30"/>
    </row>
    <row r="30" customFormat="false" ht="13.8" hidden="false" customHeight="false" outlineLevel="0" collapsed="false">
      <c r="A30" s="27" t="n">
        <v>192</v>
      </c>
      <c r="B30" s="28" t="s">
        <v>73</v>
      </c>
      <c r="C30" s="29" t="n">
        <v>44104</v>
      </c>
      <c r="D30" s="14" t="n">
        <f aca="false">E30/$E$44</f>
        <v>45.7347051712231</v>
      </c>
      <c r="E30" s="30" t="n">
        <v>30000</v>
      </c>
      <c r="F30" s="30"/>
      <c r="G30" s="30"/>
      <c r="H30" s="30"/>
      <c r="I30" s="30"/>
      <c r="J30" s="30"/>
      <c r="K30" s="30"/>
      <c r="L30" s="30"/>
      <c r="M30" s="30"/>
      <c r="N30" s="30" t="n">
        <v>30000</v>
      </c>
      <c r="O30" s="30"/>
      <c r="Q30" s="30"/>
    </row>
    <row r="31" customFormat="false" ht="13.8" hidden="false" customHeight="false" outlineLevel="0" collapsed="false">
      <c r="A31" s="27" t="n">
        <v>193</v>
      </c>
      <c r="B31" s="28" t="s">
        <v>8</v>
      </c>
      <c r="C31" s="29" t="n">
        <v>44135</v>
      </c>
      <c r="D31" s="14" t="n">
        <f aca="false">E31/$E$44</f>
        <v>152.44901723741</v>
      </c>
      <c r="E31" s="30" t="n">
        <v>100000</v>
      </c>
      <c r="F31" s="30"/>
      <c r="G31" s="30" t="n">
        <v>100000</v>
      </c>
      <c r="H31" s="30"/>
      <c r="I31" s="30"/>
      <c r="J31" s="30"/>
      <c r="K31" s="30"/>
      <c r="L31" s="30"/>
      <c r="M31" s="30"/>
      <c r="N31" s="30"/>
      <c r="O31" s="30"/>
      <c r="Q31" s="30"/>
    </row>
    <row r="32" customFormat="false" ht="13.8" hidden="false" customHeight="false" outlineLevel="0" collapsed="false">
      <c r="A32" s="27" t="n">
        <v>194</v>
      </c>
      <c r="B32" s="28" t="s">
        <v>15</v>
      </c>
      <c r="C32" s="29" t="n">
        <v>44135</v>
      </c>
      <c r="D32" s="14" t="n">
        <f aca="false">E32/$E$44</f>
        <v>45.7347051712231</v>
      </c>
      <c r="E32" s="30" t="n">
        <v>30000</v>
      </c>
      <c r="F32" s="30"/>
      <c r="G32" s="30"/>
      <c r="H32" s="30"/>
      <c r="I32" s="30"/>
      <c r="J32" s="30"/>
      <c r="K32" s="30"/>
      <c r="L32" s="30"/>
      <c r="M32" s="30"/>
      <c r="N32" s="30" t="n">
        <v>30000</v>
      </c>
      <c r="O32" s="30"/>
      <c r="Q32" s="30"/>
    </row>
    <row r="33" customFormat="false" ht="13.8" hidden="false" customHeight="false" outlineLevel="0" collapsed="false">
      <c r="A33" s="27" t="n">
        <v>195</v>
      </c>
      <c r="B33" s="28" t="s">
        <v>74</v>
      </c>
      <c r="C33" s="29" t="n">
        <v>44152</v>
      </c>
      <c r="D33" s="14" t="n">
        <f aca="false">E33/$E$44</f>
        <v>22.6310566088936</v>
      </c>
      <c r="E33" s="30" t="n">
        <v>14845</v>
      </c>
      <c r="F33" s="30" t="n">
        <v>14845</v>
      </c>
      <c r="G33" s="30"/>
      <c r="H33" s="30"/>
      <c r="I33" s="30"/>
      <c r="J33" s="30"/>
      <c r="K33" s="30"/>
      <c r="L33" s="30"/>
      <c r="M33" s="30"/>
      <c r="N33" s="30"/>
      <c r="O33" s="30"/>
      <c r="Q33" s="30"/>
    </row>
    <row r="34" customFormat="false" ht="13.8" hidden="false" customHeight="false" outlineLevel="0" collapsed="false">
      <c r="A34" s="27" t="n">
        <v>196</v>
      </c>
      <c r="B34" s="28" t="s">
        <v>8</v>
      </c>
      <c r="C34" s="29" t="n">
        <v>44165</v>
      </c>
      <c r="D34" s="14" t="n">
        <f aca="false">E34/$E$44</f>
        <v>152.44901723741</v>
      </c>
      <c r="E34" s="30" t="n">
        <v>100000</v>
      </c>
      <c r="F34" s="30"/>
      <c r="G34" s="30" t="n">
        <v>100000</v>
      </c>
      <c r="H34" s="30"/>
      <c r="I34" s="30"/>
      <c r="J34" s="30"/>
      <c r="K34" s="30"/>
      <c r="L34" s="30"/>
      <c r="M34" s="30"/>
      <c r="N34" s="30"/>
      <c r="O34" s="30"/>
      <c r="Q34" s="30"/>
    </row>
    <row r="35" customFormat="false" ht="13.8" hidden="false" customHeight="false" outlineLevel="0" collapsed="false">
      <c r="A35" s="27" t="n">
        <v>197</v>
      </c>
      <c r="B35" s="28" t="s">
        <v>15</v>
      </c>
      <c r="C35" s="29" t="n">
        <v>44165</v>
      </c>
      <c r="D35" s="14" t="n">
        <f aca="false">E35/$E$44</f>
        <v>45.7347051712231</v>
      </c>
      <c r="E35" s="30" t="n">
        <v>30000</v>
      </c>
      <c r="F35" s="30"/>
      <c r="G35" s="30"/>
      <c r="H35" s="30"/>
      <c r="I35" s="30"/>
      <c r="J35" s="30"/>
      <c r="K35" s="30"/>
      <c r="L35" s="30"/>
      <c r="M35" s="30"/>
      <c r="N35" s="30" t="n">
        <v>30000</v>
      </c>
      <c r="O35" s="30"/>
      <c r="Q35" s="30"/>
    </row>
    <row r="36" customFormat="false" ht="13.8" hidden="false" customHeight="false" outlineLevel="0" collapsed="false">
      <c r="A36" s="27" t="n">
        <v>198</v>
      </c>
      <c r="B36" s="28" t="s">
        <v>64</v>
      </c>
      <c r="C36" s="29" t="n">
        <v>44182</v>
      </c>
      <c r="D36" s="14" t="n">
        <f aca="false">E36/$E$44</f>
        <v>152.44901723741</v>
      </c>
      <c r="E36" s="30" t="n">
        <v>100000</v>
      </c>
      <c r="F36" s="30"/>
      <c r="G36" s="30"/>
      <c r="H36" s="30"/>
      <c r="I36" s="30"/>
      <c r="J36" s="30"/>
      <c r="K36" s="30" t="n">
        <v>100000</v>
      </c>
      <c r="L36" s="30"/>
      <c r="M36" s="30"/>
      <c r="N36" s="30"/>
      <c r="O36" s="30"/>
      <c r="Q36" s="30"/>
    </row>
    <row r="37" customFormat="false" ht="13.8" hidden="false" customHeight="false" outlineLevel="0" collapsed="false">
      <c r="A37" s="27" t="n">
        <v>199</v>
      </c>
      <c r="B37" s="28" t="s">
        <v>56</v>
      </c>
      <c r="C37" s="29" t="n">
        <v>44183</v>
      </c>
      <c r="D37" s="14" t="n">
        <f aca="false">E37/$E$44</f>
        <v>762.245086187052</v>
      </c>
      <c r="E37" s="30" t="n">
        <v>500000</v>
      </c>
      <c r="F37" s="30"/>
      <c r="G37" s="30"/>
      <c r="H37" s="30"/>
      <c r="I37" s="30"/>
      <c r="J37" s="30"/>
      <c r="K37" s="30"/>
      <c r="L37" s="30"/>
      <c r="M37" s="30"/>
      <c r="N37" s="30"/>
      <c r="O37" s="30" t="n">
        <v>500000</v>
      </c>
      <c r="Q37" s="30"/>
    </row>
    <row r="38" customFormat="false" ht="13.8" hidden="false" customHeight="false" outlineLevel="0" collapsed="false">
      <c r="A38" s="27" t="n">
        <v>200</v>
      </c>
      <c r="B38" s="28" t="s">
        <v>56</v>
      </c>
      <c r="C38" s="29" t="n">
        <v>44185</v>
      </c>
      <c r="D38" s="14" t="n">
        <f aca="false">E38/$E$44</f>
        <v>457.347051712231</v>
      </c>
      <c r="E38" s="30" t="n">
        <v>300000</v>
      </c>
      <c r="F38" s="30"/>
      <c r="G38" s="30"/>
      <c r="H38" s="30"/>
      <c r="I38" s="30"/>
      <c r="J38" s="30"/>
      <c r="K38" s="30"/>
      <c r="L38" s="30"/>
      <c r="M38" s="30"/>
      <c r="N38" s="30"/>
      <c r="O38" s="30" t="n">
        <v>300000</v>
      </c>
      <c r="Q38" s="30"/>
    </row>
    <row r="39" customFormat="false" ht="13.8" hidden="false" customHeight="false" outlineLevel="0" collapsed="false">
      <c r="A39" s="27" t="n">
        <v>201</v>
      </c>
      <c r="B39" s="28" t="s">
        <v>56</v>
      </c>
      <c r="C39" s="29" t="n">
        <v>44188</v>
      </c>
      <c r="D39" s="14" t="n">
        <f aca="false">E39/$E$44</f>
        <v>762.245086187052</v>
      </c>
      <c r="E39" s="30" t="n">
        <v>500000</v>
      </c>
      <c r="F39" s="30"/>
      <c r="G39" s="30"/>
      <c r="H39" s="30"/>
      <c r="I39" s="30"/>
      <c r="J39" s="30"/>
      <c r="K39" s="30"/>
      <c r="L39" s="30"/>
      <c r="M39" s="30"/>
      <c r="N39" s="30"/>
      <c r="O39" s="30" t="n">
        <v>500000</v>
      </c>
      <c r="Q39" s="30"/>
    </row>
    <row r="40" customFormat="false" ht="13.8" hidden="false" customHeight="false" outlineLevel="0" collapsed="false">
      <c r="A40" s="27" t="n">
        <v>202</v>
      </c>
      <c r="B40" s="28" t="s">
        <v>8</v>
      </c>
      <c r="C40" s="29" t="n">
        <v>44196</v>
      </c>
      <c r="D40" s="14" t="n">
        <f aca="false">E40/$E$44</f>
        <v>152.44901723741</v>
      </c>
      <c r="E40" s="30" t="n">
        <v>100000</v>
      </c>
      <c r="F40" s="30"/>
      <c r="G40" s="30" t="n">
        <v>100000</v>
      </c>
      <c r="H40" s="30"/>
      <c r="I40" s="30"/>
      <c r="J40" s="30"/>
      <c r="K40" s="30"/>
      <c r="L40" s="30"/>
      <c r="M40" s="30"/>
      <c r="N40" s="30"/>
      <c r="O40" s="30"/>
      <c r="Q40" s="30"/>
    </row>
    <row r="41" customFormat="false" ht="13.8" hidden="false" customHeight="false" outlineLevel="0" collapsed="false">
      <c r="A41" s="27" t="n">
        <v>203</v>
      </c>
      <c r="B41" s="28" t="s">
        <v>15</v>
      </c>
      <c r="C41" s="29" t="n">
        <v>44196</v>
      </c>
      <c r="D41" s="14" t="n">
        <f aca="false">E41/$E$44</f>
        <v>45.7347051712231</v>
      </c>
      <c r="E41" s="30" t="n">
        <v>30000</v>
      </c>
      <c r="F41" s="30"/>
      <c r="G41" s="30"/>
      <c r="H41" s="30"/>
      <c r="I41" s="30"/>
      <c r="J41" s="30"/>
      <c r="K41" s="30"/>
      <c r="L41" s="30"/>
      <c r="M41" s="30"/>
      <c r="N41" s="30" t="n">
        <v>30000</v>
      </c>
      <c r="O41" s="30"/>
      <c r="Q41" s="30"/>
    </row>
    <row r="42" customFormat="false" ht="13.8" hidden="false" customHeight="false" outlineLevel="0" collapsed="false">
      <c r="A42" s="2" t="s">
        <v>77</v>
      </c>
      <c r="B42" s="2"/>
      <c r="C42" s="2"/>
      <c r="D42" s="36" t="n">
        <f aca="false">SUM('2017-2019'!D3:D211)</f>
        <v>59744.1098405993</v>
      </c>
      <c r="E42" s="37" t="n">
        <f aca="false">SUM(E3:E41)</f>
        <v>5774845</v>
      </c>
      <c r="F42" s="37" t="n">
        <f aca="false">SUM(F3:F41)</f>
        <v>14845</v>
      </c>
      <c r="G42" s="37" t="n">
        <f aca="false">SUM(G3:G41)</f>
        <v>1200000</v>
      </c>
      <c r="H42" s="37" t="n">
        <f aca="false">SUM(H3:H41)</f>
        <v>0</v>
      </c>
      <c r="I42" s="37" t="n">
        <f aca="false">SUM(I3:I41)</f>
        <v>125000</v>
      </c>
      <c r="J42" s="37" t="n">
        <f aca="false">SUM(J3:J41)</f>
        <v>0</v>
      </c>
      <c r="K42" s="37" t="n">
        <f aca="false">SUM(K3:K41)</f>
        <v>1300000</v>
      </c>
      <c r="L42" s="37" t="n">
        <f aca="false">SUM(L3:L41)</f>
        <v>235000</v>
      </c>
      <c r="M42" s="37" t="n">
        <f aca="false">SUM(M3:M41)</f>
        <v>0</v>
      </c>
      <c r="N42" s="37" t="n">
        <f aca="false">SUM(N3:N41)</f>
        <v>600000</v>
      </c>
      <c r="O42" s="37" t="n">
        <f aca="false">SUM(O3:O41)</f>
        <v>1800000</v>
      </c>
      <c r="P42" s="37" t="n">
        <f aca="false">SUM(P3:P41)</f>
        <v>500000</v>
      </c>
      <c r="Q42" s="37" t="n">
        <f aca="false">SUM(Q3:Q41)</f>
        <v>0</v>
      </c>
    </row>
    <row r="43" customFormat="false" ht="17.1" hidden="false" customHeight="true" outlineLevel="0" collapsed="false">
      <c r="A43" s="2" t="s">
        <v>78</v>
      </c>
      <c r="B43" s="2"/>
      <c r="C43" s="2"/>
      <c r="D43" s="38"/>
      <c r="E43" s="39" t="n">
        <f aca="false">E42/E44</f>
        <v>8803.69444948373</v>
      </c>
      <c r="F43" s="39" t="n">
        <f aca="false">F42/$E$44</f>
        <v>22.6310566088936</v>
      </c>
      <c r="G43" s="39" t="n">
        <f aca="false">G42/$E$44</f>
        <v>1829.38820684892</v>
      </c>
      <c r="H43" s="39" t="n">
        <f aca="false">H42/$E$44</f>
        <v>0</v>
      </c>
      <c r="I43" s="39" t="n">
        <f aca="false">I42/$E$44</f>
        <v>190.561271546763</v>
      </c>
      <c r="J43" s="39" t="n">
        <f aca="false">J42/$E$44</f>
        <v>0</v>
      </c>
      <c r="K43" s="39" t="n">
        <f aca="false">K42/$E$44</f>
        <v>1981.83722408634</v>
      </c>
      <c r="L43" s="39" t="n">
        <f aca="false">L42/$E$44</f>
        <v>358.255190507914</v>
      </c>
      <c r="M43" s="39" t="n">
        <f aca="false">M42/$E$44</f>
        <v>0</v>
      </c>
      <c r="N43" s="39" t="n">
        <f aca="false">N42/$E$44</f>
        <v>914.694103424462</v>
      </c>
      <c r="O43" s="39" t="n">
        <f aca="false">O42/$E$44</f>
        <v>2744.08231027339</v>
      </c>
      <c r="P43" s="39" t="n">
        <f aca="false">P42/$E$44</f>
        <v>762.245086187052</v>
      </c>
      <c r="Q43" s="39" t="n">
        <f aca="false">Q42/$E$44</f>
        <v>0</v>
      </c>
    </row>
    <row r="44" customFormat="false" ht="14.9" hidden="false" customHeight="false" outlineLevel="0" collapsed="false">
      <c r="C44" s="40" t="s">
        <v>79</v>
      </c>
      <c r="D44" s="40"/>
      <c r="E44" s="41" t="n">
        <v>655.957</v>
      </c>
      <c r="F44" s="42"/>
      <c r="G44" s="42"/>
      <c r="H44" s="42"/>
      <c r="I44" s="42"/>
      <c r="J44" s="42"/>
      <c r="K44" s="42"/>
      <c r="L44" s="42"/>
      <c r="M44" s="42"/>
      <c r="N44" s="42"/>
    </row>
    <row r="45" customFormat="false" ht="13.8" hidden="false" customHeight="false" outlineLevel="0" collapsed="false">
      <c r="C45" s="40"/>
      <c r="D45" s="40"/>
      <c r="E45" s="41"/>
      <c r="F45" s="42"/>
      <c r="G45" s="42"/>
      <c r="H45" s="42"/>
      <c r="I45" s="42"/>
      <c r="J45" s="42"/>
      <c r="K45" s="42"/>
      <c r="L45" s="42"/>
      <c r="M45" s="42"/>
      <c r="N45" s="42"/>
    </row>
    <row r="46" customFormat="false" ht="13.8" hidden="false" customHeight="false" outlineLevel="0" collapsed="false">
      <c r="C46" s="40"/>
      <c r="D46" s="40"/>
      <c r="E46" s="41"/>
      <c r="F46" s="42"/>
      <c r="G46" s="42"/>
      <c r="H46" s="42"/>
      <c r="I46" s="42"/>
      <c r="J46" s="42"/>
      <c r="K46" s="42"/>
      <c r="L46" s="42"/>
      <c r="M46" s="42"/>
      <c r="N46" s="42"/>
    </row>
    <row r="47" customFormat="false" ht="13.8" hidden="false" customHeight="false" outlineLevel="0" collapsed="false">
      <c r="C47" s="40" t="s">
        <v>80</v>
      </c>
      <c r="D47" s="40"/>
      <c r="E47" s="43" t="n">
        <f aca="false">SUM(F42:Q42)</f>
        <v>5774845</v>
      </c>
    </row>
    <row r="48" customFormat="false" ht="13.8" hidden="false" customHeight="false" outlineLevel="0" collapsed="false">
      <c r="C48" s="40"/>
      <c r="D48" s="40"/>
      <c r="E48" s="43"/>
    </row>
    <row r="50" customFormat="false" ht="13.8" hidden="false" customHeight="false" outlineLevel="0" collapsed="false">
      <c r="F50" s="44"/>
    </row>
    <row r="51" customFormat="false" ht="13.8" hidden="false" customHeight="false" outlineLevel="0" collapsed="false">
      <c r="A51" s="45"/>
      <c r="B51" s="46"/>
    </row>
    <row r="52" customFormat="false" ht="13.8" hidden="false" customHeight="false" outlineLevel="0" collapsed="false">
      <c r="B52" s="44"/>
    </row>
    <row r="53" customFormat="false" ht="13.8" hidden="false" customHeight="false" outlineLevel="0" collapsed="false">
      <c r="E53" s="3" t="s">
        <v>82</v>
      </c>
      <c r="I53" s="3" t="s">
        <v>83</v>
      </c>
    </row>
    <row r="54" customFormat="false" ht="13.8" hidden="false" customHeight="false" outlineLevel="0" collapsed="false">
      <c r="A54" s="2"/>
      <c r="B54" s="2"/>
      <c r="E54" s="47" t="s">
        <v>0</v>
      </c>
      <c r="F54" s="2" t="s">
        <v>86</v>
      </c>
      <c r="G54" s="2" t="s">
        <v>87</v>
      </c>
      <c r="I54" s="47" t="s">
        <v>0</v>
      </c>
      <c r="J54" s="2" t="s">
        <v>86</v>
      </c>
      <c r="K54" s="2" t="s">
        <v>87</v>
      </c>
    </row>
    <row r="55" customFormat="false" ht="13.8" hidden="false" customHeight="false" outlineLevel="0" collapsed="false">
      <c r="A55" s="2"/>
      <c r="B55" s="2"/>
      <c r="E55" s="28" t="s">
        <v>0</v>
      </c>
      <c r="F55" s="30" t="n">
        <f aca="false">F42</f>
        <v>14845</v>
      </c>
      <c r="G55" s="48" t="n">
        <f aca="false">F55/$F$71</f>
        <v>0.00257063176587424</v>
      </c>
      <c r="I55" s="28" t="s">
        <v>0</v>
      </c>
      <c r="J55" s="30" t="n">
        <f aca="false">F55/$E$44</f>
        <v>22.6310566088936</v>
      </c>
      <c r="K55" s="48" t="n">
        <f aca="false">J55/$J$71</f>
        <v>0.00257063176587424</v>
      </c>
    </row>
    <row r="56" customFormat="false" ht="13.8" hidden="false" customHeight="false" outlineLevel="0" collapsed="false">
      <c r="A56" s="49"/>
      <c r="B56" s="30"/>
      <c r="E56" s="28" t="s">
        <v>8</v>
      </c>
      <c r="F56" s="30" t="n">
        <f aca="false">G42</f>
        <v>1200000</v>
      </c>
      <c r="G56" s="48" t="n">
        <f aca="false">F56/$F$71</f>
        <v>0.207797785048776</v>
      </c>
      <c r="I56" s="28" t="s">
        <v>8</v>
      </c>
      <c r="J56" s="30" t="n">
        <f aca="false">F56/$E$44</f>
        <v>1829.38820684892</v>
      </c>
      <c r="K56" s="48" t="n">
        <f aca="false">J56/$J$71</f>
        <v>0.207797785048776</v>
      </c>
    </row>
    <row r="57" customFormat="false" ht="13.8" hidden="false" customHeight="false" outlineLevel="0" collapsed="false">
      <c r="A57" s="49"/>
      <c r="B57" s="30"/>
      <c r="E57" s="28" t="s">
        <v>9</v>
      </c>
      <c r="F57" s="30" t="n">
        <f aca="false">H42</f>
        <v>0</v>
      </c>
      <c r="G57" s="48" t="n">
        <f aca="false">F57/$F$71</f>
        <v>0</v>
      </c>
      <c r="I57" s="28" t="s">
        <v>9</v>
      </c>
      <c r="J57" s="30" t="n">
        <f aca="false">F57/$E$44</f>
        <v>0</v>
      </c>
      <c r="K57" s="48" t="n">
        <f aca="false">J57/$J$71</f>
        <v>0</v>
      </c>
    </row>
    <row r="58" customFormat="false" ht="13.8" hidden="false" customHeight="false" outlineLevel="0" collapsed="false">
      <c r="A58" s="49"/>
      <c r="B58" s="30"/>
      <c r="E58" s="28" t="s">
        <v>90</v>
      </c>
      <c r="F58" s="30" t="n">
        <v>0</v>
      </c>
      <c r="G58" s="48" t="n">
        <f aca="false">F58/$F$71</f>
        <v>0</v>
      </c>
      <c r="I58" s="28" t="s">
        <v>90</v>
      </c>
      <c r="J58" s="30" t="n">
        <f aca="false">F58/$E$44</f>
        <v>0</v>
      </c>
      <c r="K58" s="48" t="n">
        <f aca="false">J58/$J$71</f>
        <v>0</v>
      </c>
    </row>
    <row r="59" customFormat="false" ht="13.8" hidden="false" customHeight="false" outlineLevel="0" collapsed="false">
      <c r="A59" s="49"/>
      <c r="B59" s="30"/>
      <c r="E59" s="28" t="s">
        <v>91</v>
      </c>
      <c r="F59" s="30" t="n">
        <v>0</v>
      </c>
      <c r="G59" s="48" t="n">
        <f aca="false">F59/$F$71</f>
        <v>0</v>
      </c>
      <c r="I59" s="28" t="s">
        <v>91</v>
      </c>
      <c r="J59" s="30" t="n">
        <f aca="false">F59/$E$44</f>
        <v>0</v>
      </c>
      <c r="K59" s="48" t="n">
        <f aca="false">J59/$J$71</f>
        <v>0</v>
      </c>
    </row>
    <row r="60" customFormat="false" ht="13.8" hidden="false" customHeight="false" outlineLevel="0" collapsed="false">
      <c r="A60" s="50"/>
      <c r="B60" s="30"/>
      <c r="E60" s="28" t="s">
        <v>93</v>
      </c>
      <c r="F60" s="30" t="n">
        <v>0</v>
      </c>
      <c r="G60" s="48" t="n">
        <f aca="false">F60/$F$71</f>
        <v>0</v>
      </c>
      <c r="I60" s="28" t="s">
        <v>93</v>
      </c>
      <c r="J60" s="30" t="n">
        <f aca="false">F60/$E$44</f>
        <v>0</v>
      </c>
      <c r="K60" s="48" t="n">
        <f aca="false">J60/$J$71</f>
        <v>0</v>
      </c>
    </row>
    <row r="61" customFormat="false" ht="13.8" hidden="false" customHeight="false" outlineLevel="0" collapsed="false">
      <c r="A61" s="50"/>
      <c r="B61" s="30"/>
      <c r="E61" s="28" t="s">
        <v>94</v>
      </c>
      <c r="F61" s="30" t="n">
        <v>0</v>
      </c>
      <c r="G61" s="48" t="n">
        <f aca="false">F61/$F$71</f>
        <v>0</v>
      </c>
      <c r="I61" s="28" t="s">
        <v>94</v>
      </c>
      <c r="J61" s="30" t="n">
        <f aca="false">F61/$E$44</f>
        <v>0</v>
      </c>
      <c r="K61" s="48" t="n">
        <f aca="false">J61/$J$71</f>
        <v>0</v>
      </c>
    </row>
    <row r="62" customFormat="false" ht="13.8" hidden="false" customHeight="false" outlineLevel="0" collapsed="false">
      <c r="A62" s="51"/>
      <c r="B62" s="32"/>
      <c r="E62" s="28" t="s">
        <v>96</v>
      </c>
      <c r="F62" s="30" t="n">
        <f aca="false">I42</f>
        <v>125000</v>
      </c>
      <c r="G62" s="48" t="n">
        <f aca="false">F62/$F$71</f>
        <v>0.0216456026092475</v>
      </c>
      <c r="I62" s="28" t="s">
        <v>96</v>
      </c>
      <c r="J62" s="30" t="n">
        <f aca="false">F62/$E$44</f>
        <v>190.561271546763</v>
      </c>
      <c r="K62" s="48" t="n">
        <f aca="false">J62/$J$71</f>
        <v>0.0216456026092475</v>
      </c>
    </row>
    <row r="63" customFormat="false" ht="13.8" hidden="false" customHeight="false" outlineLevel="0" collapsed="false">
      <c r="A63" s="52"/>
      <c r="B63" s="30"/>
      <c r="E63" s="47" t="s">
        <v>97</v>
      </c>
      <c r="F63" s="53"/>
      <c r="G63" s="53"/>
      <c r="I63" s="47" t="s">
        <v>97</v>
      </c>
      <c r="J63" s="54" t="s">
        <v>34</v>
      </c>
      <c r="K63" s="54" t="s">
        <v>34</v>
      </c>
    </row>
    <row r="64" customFormat="false" ht="13.8" hidden="false" customHeight="false" outlineLevel="0" collapsed="false">
      <c r="A64" s="27"/>
      <c r="B64" s="30"/>
      <c r="E64" s="28" t="s">
        <v>98</v>
      </c>
      <c r="F64" s="30" t="n">
        <f aca="false">K42</f>
        <v>1300000</v>
      </c>
      <c r="G64" s="48" t="n">
        <f aca="false">F64/$F$71</f>
        <v>0.225114267136174</v>
      </c>
      <c r="I64" s="28" t="s">
        <v>98</v>
      </c>
      <c r="J64" s="30" t="n">
        <f aca="false">F64/$E$44</f>
        <v>1981.83722408634</v>
      </c>
      <c r="K64" s="48" t="n">
        <f aca="false">J64/$J$71</f>
        <v>0.225114267136174</v>
      </c>
    </row>
    <row r="65" customFormat="false" ht="13.8" hidden="false" customHeight="false" outlineLevel="0" collapsed="false">
      <c r="A65" s="27"/>
      <c r="B65" s="30"/>
      <c r="E65" s="28" t="s">
        <v>99</v>
      </c>
      <c r="F65" s="30" t="n">
        <f aca="false">L42</f>
        <v>235000</v>
      </c>
      <c r="G65" s="48" t="n">
        <f aca="false">F65/$F$71</f>
        <v>0.0406937329053853</v>
      </c>
      <c r="I65" s="28" t="s">
        <v>99</v>
      </c>
      <c r="J65" s="30" t="n">
        <f aca="false">F65/$E$44</f>
        <v>358.255190507914</v>
      </c>
      <c r="K65" s="48" t="n">
        <f aca="false">J65/$J$71</f>
        <v>0.0406937329053853</v>
      </c>
    </row>
    <row r="66" customFormat="false" ht="13.8" hidden="false" customHeight="false" outlineLevel="0" collapsed="false">
      <c r="A66" s="2"/>
      <c r="B66" s="37"/>
      <c r="E66" s="28" t="s">
        <v>14</v>
      </c>
      <c r="F66" s="30" t="n">
        <f aca="false">M42</f>
        <v>0</v>
      </c>
      <c r="G66" s="48" t="n">
        <f aca="false">F66/$F$71</f>
        <v>0</v>
      </c>
      <c r="I66" s="28" t="s">
        <v>14</v>
      </c>
      <c r="J66" s="30" t="n">
        <f aca="false">F66/$E$44</f>
        <v>0</v>
      </c>
      <c r="K66" s="48" t="n">
        <f aca="false">J66/$J$71</f>
        <v>0</v>
      </c>
    </row>
    <row r="67" customFormat="false" ht="13.8" hidden="false" customHeight="false" outlineLevel="0" collapsed="false">
      <c r="E67" s="28" t="s">
        <v>15</v>
      </c>
      <c r="F67" s="30" t="n">
        <f aca="false">N42</f>
        <v>600000</v>
      </c>
      <c r="G67" s="48" t="n">
        <f aca="false">F67/$F$71</f>
        <v>0.103898892524388</v>
      </c>
      <c r="I67" s="28" t="s">
        <v>15</v>
      </c>
      <c r="J67" s="30" t="n">
        <f aca="false">F67/$E$44</f>
        <v>914.694103424462</v>
      </c>
      <c r="K67" s="48" t="n">
        <f aca="false">J67/$J$71</f>
        <v>0.103898892524388</v>
      </c>
    </row>
    <row r="68" customFormat="false" ht="13.8" hidden="false" customHeight="false" outlineLevel="0" collapsed="false">
      <c r="E68" s="28" t="s">
        <v>101</v>
      </c>
      <c r="F68" s="30" t="n">
        <f aca="false">O42</f>
        <v>1800000</v>
      </c>
      <c r="G68" s="48" t="n">
        <f aca="false">F68/$F$71</f>
        <v>0.311696677573164</v>
      </c>
      <c r="I68" s="28" t="s">
        <v>101</v>
      </c>
      <c r="J68" s="30" t="n">
        <f aca="false">F68/$E$44</f>
        <v>2744.08231027339</v>
      </c>
      <c r="K68" s="48" t="n">
        <f aca="false">J68/$J$71</f>
        <v>0.311696677573164</v>
      </c>
    </row>
    <row r="69" customFormat="false" ht="13.8" hidden="false" customHeight="false" outlineLevel="0" collapsed="false">
      <c r="E69" s="28" t="s">
        <v>17</v>
      </c>
      <c r="F69" s="30" t="n">
        <f aca="false">P42</f>
        <v>500000</v>
      </c>
      <c r="G69" s="48" t="n">
        <f aca="false">F69/$F$71</f>
        <v>0.0865824104369901</v>
      </c>
      <c r="I69" s="28" t="s">
        <v>17</v>
      </c>
      <c r="J69" s="30" t="n">
        <f aca="false">F69/$E$44</f>
        <v>762.245086187052</v>
      </c>
      <c r="K69" s="48" t="n">
        <f aca="false">J69/$J$71</f>
        <v>0.0865824104369901</v>
      </c>
    </row>
    <row r="70" customFormat="false" ht="13.8" hidden="false" customHeight="false" outlineLevel="0" collapsed="false">
      <c r="E70" s="28" t="s">
        <v>102</v>
      </c>
      <c r="F70" s="30" t="n">
        <f aca="false">Q42</f>
        <v>0</v>
      </c>
      <c r="G70" s="48" t="n">
        <f aca="false">F70/$F$71</f>
        <v>0</v>
      </c>
      <c r="I70" s="28" t="s">
        <v>102</v>
      </c>
      <c r="J70" s="30" t="n">
        <f aca="false">F70/$E$44</f>
        <v>0</v>
      </c>
      <c r="K70" s="48" t="n">
        <f aca="false">J70/$J$71</f>
        <v>0</v>
      </c>
    </row>
    <row r="71" customFormat="false" ht="13.8" hidden="false" customHeight="false" outlineLevel="0" collapsed="false">
      <c r="E71" s="47" t="s">
        <v>100</v>
      </c>
      <c r="F71" s="37" t="n">
        <f aca="false">SUM(F55:F70)</f>
        <v>5774845</v>
      </c>
      <c r="G71" s="60" t="n">
        <f aca="false">F71/$F$71</f>
        <v>1</v>
      </c>
      <c r="I71" s="47" t="s">
        <v>100</v>
      </c>
      <c r="J71" s="37" t="n">
        <f aca="false">SUM(J55:J70)</f>
        <v>8803.69444948373</v>
      </c>
      <c r="K71" s="60" t="n">
        <f aca="false">J71/$J$71</f>
        <v>1</v>
      </c>
    </row>
    <row r="75" customFormat="false" ht="13.8" hidden="false" customHeight="false" outlineLevel="0" collapsed="false">
      <c r="E75" s="2" t="s">
        <v>103</v>
      </c>
      <c r="F75" s="2" t="s">
        <v>104</v>
      </c>
      <c r="G75" s="2" t="s">
        <v>105</v>
      </c>
      <c r="H75" s="2" t="s">
        <v>106</v>
      </c>
      <c r="I75" s="2" t="s">
        <v>107</v>
      </c>
      <c r="J75" s="2" t="s">
        <v>108</v>
      </c>
    </row>
    <row r="76" customFormat="false" ht="13.8" hidden="false" customHeight="false" outlineLevel="0" collapsed="false">
      <c r="E76" s="0" t="s">
        <v>109</v>
      </c>
      <c r="F76" s="56" t="n">
        <v>55518</v>
      </c>
      <c r="G76" s="56" t="n">
        <v>55518</v>
      </c>
      <c r="H76" s="56" t="n">
        <v>38862.6</v>
      </c>
      <c r="I76" s="56" t="n">
        <f aca="false">'2017-2019'!G241/'2017-2019'!E214</f>
        <v>116086.520236387</v>
      </c>
      <c r="J76" s="43"/>
    </row>
    <row r="77" customFormat="false" ht="13.8" hidden="false" customHeight="false" outlineLevel="0" collapsed="false">
      <c r="E77" s="0" t="s">
        <v>110</v>
      </c>
      <c r="F77" s="56" t="n">
        <v>4627</v>
      </c>
      <c r="G77" s="56" t="n">
        <v>3937</v>
      </c>
      <c r="H77" s="56"/>
      <c r="I77" s="56" t="n">
        <f aca="false">'2017-2019'!F271</f>
        <v>5056.72</v>
      </c>
      <c r="J77" s="43"/>
    </row>
    <row r="78" customFormat="false" ht="13.8" hidden="false" customHeight="false" outlineLevel="0" collapsed="false">
      <c r="E78" s="0" t="s">
        <v>111</v>
      </c>
      <c r="F78" s="56" t="n">
        <v>13880</v>
      </c>
      <c r="G78" s="56" t="n">
        <v>10000</v>
      </c>
      <c r="H78" s="56"/>
      <c r="I78" s="56" t="n">
        <f aca="false">33862752/E44</f>
        <v>51623.4326335415</v>
      </c>
      <c r="J78" s="43"/>
    </row>
    <row r="79" customFormat="false" ht="13.8" hidden="false" customHeight="false" outlineLevel="0" collapsed="false">
      <c r="E79" s="0" t="s">
        <v>112</v>
      </c>
      <c r="F79" s="56" t="n">
        <v>1500</v>
      </c>
      <c r="G79" s="56" t="n">
        <v>1500</v>
      </c>
      <c r="H79" s="56" t="n">
        <v>1500</v>
      </c>
      <c r="I79" s="56"/>
      <c r="J79" s="43"/>
    </row>
    <row r="80" customFormat="false" ht="13.8" hidden="false" customHeight="false" outlineLevel="0" collapsed="false">
      <c r="E80" s="0" t="s">
        <v>113</v>
      </c>
      <c r="F80" s="56" t="n">
        <v>17006</v>
      </c>
      <c r="G80" s="56" t="n">
        <v>21576</v>
      </c>
      <c r="H80" s="56"/>
      <c r="I80" s="56"/>
      <c r="J80" s="43"/>
    </row>
    <row r="81" customFormat="false" ht="13.8" hidden="false" customHeight="false" outlineLevel="0" collapsed="false">
      <c r="E81" s="47" t="s">
        <v>100</v>
      </c>
      <c r="F81" s="36" t="n">
        <f aca="false">SUM('2017-2019'!F246:F250)</f>
        <v>92531</v>
      </c>
      <c r="G81" s="36" t="n">
        <f aca="false">SUM('2017-2019'!G246:G250)</f>
        <v>92531</v>
      </c>
      <c r="H81" s="36" t="n">
        <f aca="false">SUM('2017-2019'!H246:H250)</f>
        <v>40362.6</v>
      </c>
      <c r="I81" s="36" t="n">
        <f aca="false">SUM('2017-2019'!I246:I250)</f>
        <v>172766.672869929</v>
      </c>
      <c r="J81" s="47" t="n">
        <f aca="false">SUM('2017-2019'!J246:J250)</f>
        <v>0</v>
      </c>
    </row>
    <row r="87" customFormat="false" ht="16.75" hidden="false" customHeight="false" outlineLevel="0" collapsed="false">
      <c r="B87" s="57" t="s">
        <v>114</v>
      </c>
    </row>
    <row r="88" customFormat="false" ht="16.75" hidden="false" customHeight="false" outlineLevel="0" collapsed="false">
      <c r="B88" s="57" t="s">
        <v>115</v>
      </c>
    </row>
    <row r="89" customFormat="false" ht="16.75" hidden="false" customHeight="false" outlineLevel="0" collapsed="false">
      <c r="B89" s="57" t="s">
        <v>116</v>
      </c>
    </row>
    <row r="90" customFormat="false" ht="16.75" hidden="false" customHeight="false" outlineLevel="0" collapsed="false">
      <c r="B90" s="57" t="s">
        <v>117</v>
      </c>
    </row>
    <row r="91" customFormat="false" ht="16.75" hidden="false" customHeight="false" outlineLevel="0" collapsed="false">
      <c r="B91" s="57" t="s">
        <v>118</v>
      </c>
    </row>
    <row r="94" customFormat="false" ht="16.75" hidden="false" customHeight="false" outlineLevel="0" collapsed="false">
      <c r="B94" s="57" t="s">
        <v>119</v>
      </c>
      <c r="C94" s="0" t="n">
        <v>9.76</v>
      </c>
    </row>
    <row r="96" customFormat="false" ht="13.8" hidden="false" customHeight="false" outlineLevel="0" collapsed="false">
      <c r="B96" s="0" t="s">
        <v>120</v>
      </c>
    </row>
    <row r="97" customFormat="false" ht="13.8" hidden="false" customHeight="false" outlineLevel="0" collapsed="false">
      <c r="B97" s="0" t="s">
        <v>121</v>
      </c>
    </row>
    <row r="98" customFormat="false" ht="13.8" hidden="false" customHeight="false" outlineLevel="0" collapsed="false">
      <c r="B98" s="0" t="s">
        <v>122</v>
      </c>
      <c r="E98" s="0" t="s">
        <v>123</v>
      </c>
      <c r="F98" s="58" t="n">
        <f aca="false">22*7*9.76*3</f>
        <v>4509.12</v>
      </c>
    </row>
    <row r="99" customFormat="false" ht="13.8" hidden="false" customHeight="false" outlineLevel="0" collapsed="false">
      <c r="E99" s="0" t="s">
        <v>124</v>
      </c>
      <c r="F99" s="58" t="n">
        <v>307.6</v>
      </c>
    </row>
    <row r="100" customFormat="false" ht="13.8" hidden="false" customHeight="false" outlineLevel="0" collapsed="false">
      <c r="E100" s="0" t="s">
        <v>125</v>
      </c>
      <c r="F100" s="58" t="n">
        <v>240</v>
      </c>
    </row>
    <row r="101" customFormat="false" ht="13.8" hidden="false" customHeight="false" outlineLevel="0" collapsed="false">
      <c r="F101" s="59" t="n">
        <f aca="false">SUM('2017-2019'!F268:F270)</f>
        <v>5056.72</v>
      </c>
    </row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F1:I1"/>
    <mergeCell ref="K1:Q1"/>
    <mergeCell ref="A42:C42"/>
    <mergeCell ref="A43:C43"/>
    <mergeCell ref="A54:B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P90"/>
  <sheetViews>
    <sheetView showFormulas="false" showGridLines="true" showRowColHeaders="true" showZeros="true" rightToLeft="false" tabSelected="true" showOutlineSymbols="true" defaultGridColor="true" view="normal" topLeftCell="C64" colorId="64" zoomScale="75" zoomScaleNormal="75" zoomScalePageLayoutView="100" workbookViewId="0">
      <selection pane="topLeft" activeCell="G89" activeCellId="0" sqref="G89"/>
    </sheetView>
  </sheetViews>
  <sheetFormatPr defaultColWidth="21.4296875" defaultRowHeight="15" zeroHeight="false" outlineLevelRow="0" outlineLevelCol="0"/>
  <cols>
    <col collapsed="false" customWidth="true" hidden="false" outlineLevel="0" max="1" min="1" style="0" width="3.28"/>
    <col collapsed="false" customWidth="true" hidden="false" outlineLevel="0" max="2" min="2" style="0" width="13.71"/>
    <col collapsed="false" customWidth="true" hidden="false" outlineLevel="0" max="3" min="3" style="0" width="16.85"/>
    <col collapsed="false" customWidth="true" hidden="false" outlineLevel="0" max="4" min="4" style="0" width="14.57"/>
    <col collapsed="false" customWidth="true" hidden="false" outlineLevel="0" max="5" min="5" style="0" width="13.28"/>
    <col collapsed="false" customWidth="true" hidden="false" outlineLevel="0" max="6" min="6" style="0" width="13.71"/>
    <col collapsed="false" customWidth="true" hidden="false" outlineLevel="0" max="7" min="7" style="0" width="38.85"/>
    <col collapsed="false" customWidth="true" hidden="false" outlineLevel="0" max="9" min="9" style="0" width="34.28"/>
    <col collapsed="false" customWidth="true" hidden="false" outlineLevel="0" max="10" min="10" style="0" width="20.85"/>
    <col collapsed="false" customWidth="true" hidden="false" outlineLevel="0" max="11" min="11" style="0" width="18.57"/>
    <col collapsed="false" customWidth="true" hidden="false" outlineLevel="0" max="12" min="12" style="0" width="17.85"/>
  </cols>
  <sheetData>
    <row r="4" customFormat="false" ht="15" hidden="false" customHeight="false" outlineLevel="0" collapsed="false">
      <c r="B4" s="61" t="s">
        <v>4</v>
      </c>
      <c r="C4" s="61" t="s">
        <v>126</v>
      </c>
      <c r="D4" s="61" t="s">
        <v>127</v>
      </c>
      <c r="E4" s="62" t="s">
        <v>128</v>
      </c>
      <c r="F4" s="62" t="s">
        <v>129</v>
      </c>
      <c r="G4" s="61" t="s">
        <v>130</v>
      </c>
    </row>
    <row r="5" customFormat="false" ht="15" hidden="false" customHeight="false" outlineLevel="0" collapsed="false">
      <c r="B5" s="63" t="n">
        <v>42799</v>
      </c>
      <c r="C5" s="64" t="s">
        <v>131</v>
      </c>
      <c r="D5" s="65" t="n">
        <v>1</v>
      </c>
      <c r="E5" s="65" t="n">
        <v>28</v>
      </c>
      <c r="F5" s="66" t="n">
        <v>28</v>
      </c>
      <c r="G5" s="67" t="s">
        <v>132</v>
      </c>
      <c r="I5" s="68"/>
      <c r="J5" s="69" t="s">
        <v>133</v>
      </c>
      <c r="K5" s="70"/>
    </row>
    <row r="6" customFormat="false" ht="15" hidden="false" customHeight="false" outlineLevel="0" collapsed="false">
      <c r="B6" s="63" t="n">
        <v>42804</v>
      </c>
      <c r="C6" s="64" t="s">
        <v>134</v>
      </c>
      <c r="D6" s="65" t="n">
        <v>1</v>
      </c>
      <c r="E6" s="65" t="n">
        <v>13</v>
      </c>
      <c r="F6" s="66" t="n">
        <v>13</v>
      </c>
      <c r="G6" s="67" t="s">
        <v>135</v>
      </c>
      <c r="I6" s="71" t="s">
        <v>126</v>
      </c>
      <c r="J6" s="72" t="s">
        <v>136</v>
      </c>
      <c r="K6" s="73" t="s">
        <v>137</v>
      </c>
    </row>
    <row r="7" customFormat="false" ht="15" hidden="false" customHeight="false" outlineLevel="0" collapsed="false">
      <c r="B7" s="63" t="n">
        <v>42809</v>
      </c>
      <c r="C7" s="64" t="s">
        <v>138</v>
      </c>
      <c r="D7" s="65" t="n">
        <v>1</v>
      </c>
      <c r="E7" s="65" t="n">
        <v>19</v>
      </c>
      <c r="F7" s="66" t="n">
        <v>20</v>
      </c>
      <c r="G7" s="67" t="s">
        <v>132</v>
      </c>
      <c r="I7" s="74" t="s">
        <v>139</v>
      </c>
      <c r="J7" s="75" t="n">
        <v>15</v>
      </c>
      <c r="K7" s="76" t="n">
        <v>10</v>
      </c>
    </row>
    <row r="8" customFormat="false" ht="15" hidden="false" customHeight="false" outlineLevel="0" collapsed="false">
      <c r="B8" s="63" t="n">
        <v>42814</v>
      </c>
      <c r="C8" s="64" t="s">
        <v>140</v>
      </c>
      <c r="D8" s="65" t="n">
        <v>1</v>
      </c>
      <c r="E8" s="65" t="n">
        <v>10</v>
      </c>
      <c r="F8" s="66" t="n">
        <v>10</v>
      </c>
      <c r="G8" s="67" t="s">
        <v>135</v>
      </c>
      <c r="I8" s="77" t="s">
        <v>138</v>
      </c>
      <c r="J8" s="78" t="n">
        <v>74</v>
      </c>
      <c r="K8" s="79" t="n">
        <v>40</v>
      </c>
    </row>
    <row r="9" customFormat="false" ht="15" hidden="false" customHeight="false" outlineLevel="0" collapsed="false">
      <c r="B9" s="63" t="n">
        <v>42819</v>
      </c>
      <c r="C9" s="64" t="s">
        <v>141</v>
      </c>
      <c r="D9" s="65" t="n">
        <v>1</v>
      </c>
      <c r="E9" s="65" t="n">
        <v>13</v>
      </c>
      <c r="F9" s="66" t="n">
        <v>13</v>
      </c>
      <c r="G9" s="67" t="s">
        <v>142</v>
      </c>
      <c r="I9" s="77" t="s">
        <v>143</v>
      </c>
      <c r="J9" s="78" t="n">
        <v>82</v>
      </c>
      <c r="K9" s="79" t="n">
        <v>22</v>
      </c>
    </row>
    <row r="10" customFormat="false" ht="15" hidden="false" customHeight="false" outlineLevel="0" collapsed="false">
      <c r="B10" s="80" t="n">
        <v>42830</v>
      </c>
      <c r="C10" s="81" t="s">
        <v>143</v>
      </c>
      <c r="D10" s="82" t="n">
        <v>1</v>
      </c>
      <c r="E10" s="82" t="n">
        <v>10</v>
      </c>
      <c r="F10" s="82" t="n">
        <v>47</v>
      </c>
      <c r="G10" s="83" t="s">
        <v>144</v>
      </c>
      <c r="I10" s="77" t="s">
        <v>145</v>
      </c>
      <c r="J10" s="78" t="n">
        <v>30</v>
      </c>
      <c r="K10" s="79" t="n">
        <v>17</v>
      </c>
      <c r="M10" s="41" t="s">
        <v>146</v>
      </c>
      <c r="N10" s="41" t="s">
        <v>147</v>
      </c>
      <c r="O10" s="41" t="s">
        <v>148</v>
      </c>
      <c r="P10" s="41" t="s">
        <v>149</v>
      </c>
    </row>
    <row r="11" customFormat="false" ht="15" hidden="false" customHeight="false" outlineLevel="0" collapsed="false">
      <c r="B11" s="80" t="n">
        <v>42835</v>
      </c>
      <c r="C11" s="81" t="s">
        <v>150</v>
      </c>
      <c r="D11" s="82" t="n">
        <v>1</v>
      </c>
      <c r="E11" s="82" t="n">
        <v>15</v>
      </c>
      <c r="F11" s="82" t="n">
        <v>38</v>
      </c>
      <c r="G11" s="83" t="s">
        <v>151</v>
      </c>
      <c r="I11" s="77" t="s">
        <v>152</v>
      </c>
      <c r="J11" s="78" t="n">
        <v>22</v>
      </c>
      <c r="K11" s="79" t="n">
        <v>21</v>
      </c>
      <c r="M11" s="41" t="n">
        <v>2013</v>
      </c>
      <c r="N11" s="41" t="n">
        <v>491</v>
      </c>
      <c r="O11" s="41" t="n">
        <v>982</v>
      </c>
      <c r="P11" s="41" t="n">
        <v>26</v>
      </c>
    </row>
    <row r="12" customFormat="false" ht="15" hidden="false" customHeight="false" outlineLevel="0" collapsed="false">
      <c r="B12" s="80" t="n">
        <v>42840</v>
      </c>
      <c r="C12" s="81" t="s">
        <v>153</v>
      </c>
      <c r="D12" s="82" t="n">
        <v>1</v>
      </c>
      <c r="E12" s="82" t="n">
        <v>9</v>
      </c>
      <c r="F12" s="82" t="n">
        <v>50</v>
      </c>
      <c r="G12" s="67" t="s">
        <v>154</v>
      </c>
      <c r="I12" s="77" t="s">
        <v>153</v>
      </c>
      <c r="J12" s="78" t="n">
        <v>50</v>
      </c>
      <c r="K12" s="79" t="n">
        <v>9</v>
      </c>
      <c r="M12" s="41" t="n">
        <v>2017</v>
      </c>
      <c r="N12" s="41" t="n">
        <v>1005</v>
      </c>
      <c r="O12" s="41" t="n">
        <v>330</v>
      </c>
      <c r="P12" s="41" t="n">
        <v>54</v>
      </c>
    </row>
    <row r="13" customFormat="false" ht="15" hidden="false" customHeight="false" outlineLevel="0" collapsed="false">
      <c r="B13" s="80" t="n">
        <v>42850</v>
      </c>
      <c r="C13" s="81" t="s">
        <v>141</v>
      </c>
      <c r="D13" s="82" t="n">
        <v>1</v>
      </c>
      <c r="E13" s="82" t="n">
        <v>15</v>
      </c>
      <c r="F13" s="82" t="n">
        <v>38</v>
      </c>
      <c r="G13" s="83" t="s">
        <v>155</v>
      </c>
      <c r="I13" s="77" t="s">
        <v>156</v>
      </c>
      <c r="J13" s="78" t="n">
        <v>117</v>
      </c>
      <c r="K13" s="79" t="n">
        <v>44</v>
      </c>
    </row>
    <row r="14" customFormat="false" ht="15" hidden="false" customHeight="false" outlineLevel="0" collapsed="false">
      <c r="B14" s="80" t="n">
        <v>42855</v>
      </c>
      <c r="C14" s="81" t="s">
        <v>156</v>
      </c>
      <c r="D14" s="82" t="n">
        <v>1</v>
      </c>
      <c r="E14" s="82" t="n">
        <v>12</v>
      </c>
      <c r="F14" s="82" t="n">
        <v>39</v>
      </c>
      <c r="G14" s="84" t="s">
        <v>157</v>
      </c>
      <c r="I14" s="77" t="s">
        <v>140</v>
      </c>
      <c r="J14" s="78" t="n">
        <v>78</v>
      </c>
      <c r="K14" s="79" t="n">
        <v>28</v>
      </c>
    </row>
    <row r="15" customFormat="false" ht="15" hidden="false" customHeight="false" outlineLevel="0" collapsed="false">
      <c r="B15" s="80" t="n">
        <v>42865</v>
      </c>
      <c r="C15" s="85" t="s">
        <v>143</v>
      </c>
      <c r="D15" s="66" t="n">
        <v>1</v>
      </c>
      <c r="E15" s="82" t="n">
        <v>12</v>
      </c>
      <c r="F15" s="82" t="n">
        <v>35</v>
      </c>
      <c r="G15" s="84" t="s">
        <v>155</v>
      </c>
      <c r="I15" s="77" t="s">
        <v>141</v>
      </c>
      <c r="J15" s="78" t="n">
        <v>146</v>
      </c>
      <c r="K15" s="79" t="n">
        <v>60</v>
      </c>
    </row>
    <row r="16" customFormat="false" ht="15" hidden="false" customHeight="false" outlineLevel="0" collapsed="false">
      <c r="B16" s="80" t="n">
        <v>42870</v>
      </c>
      <c r="C16" s="85" t="s">
        <v>156</v>
      </c>
      <c r="D16" s="66" t="n">
        <v>1</v>
      </c>
      <c r="E16" s="82" t="n">
        <v>7</v>
      </c>
      <c r="F16" s="82" t="n">
        <v>25</v>
      </c>
      <c r="G16" s="67" t="s">
        <v>135</v>
      </c>
      <c r="I16" s="77" t="s">
        <v>131</v>
      </c>
      <c r="J16" s="78" t="n">
        <v>66</v>
      </c>
      <c r="K16" s="79" t="n">
        <v>63</v>
      </c>
    </row>
    <row r="17" customFormat="false" ht="15" hidden="false" customHeight="false" outlineLevel="0" collapsed="false">
      <c r="B17" s="80" t="n">
        <v>42875</v>
      </c>
      <c r="C17" s="85" t="s">
        <v>145</v>
      </c>
      <c r="D17" s="66" t="n">
        <v>1</v>
      </c>
      <c r="E17" s="82" t="n">
        <v>17</v>
      </c>
      <c r="F17" s="82" t="n">
        <v>30</v>
      </c>
      <c r="G17" s="84" t="s">
        <v>144</v>
      </c>
      <c r="I17" s="77" t="s">
        <v>150</v>
      </c>
      <c r="J17" s="78" t="n">
        <v>38</v>
      </c>
      <c r="K17" s="79" t="n">
        <v>15</v>
      </c>
    </row>
    <row r="18" customFormat="false" ht="15" hidden="false" customHeight="false" outlineLevel="0" collapsed="false">
      <c r="B18" s="80" t="n">
        <v>42880</v>
      </c>
      <c r="C18" s="85" t="s">
        <v>140</v>
      </c>
      <c r="D18" s="66" t="n">
        <v>1</v>
      </c>
      <c r="E18" s="82" t="n">
        <v>5</v>
      </c>
      <c r="F18" s="82" t="n">
        <v>28</v>
      </c>
      <c r="G18" s="84" t="s">
        <v>157</v>
      </c>
      <c r="I18" s="77" t="s">
        <v>134</v>
      </c>
      <c r="J18" s="86" t="n">
        <v>13</v>
      </c>
      <c r="K18" s="87" t="n">
        <v>13</v>
      </c>
    </row>
    <row r="19" customFormat="false" ht="15" hidden="false" customHeight="false" outlineLevel="0" collapsed="false">
      <c r="B19" s="80" t="n">
        <v>42885</v>
      </c>
      <c r="C19" s="85" t="s">
        <v>141</v>
      </c>
      <c r="D19" s="66" t="n">
        <v>1</v>
      </c>
      <c r="E19" s="82" t="n">
        <v>11</v>
      </c>
      <c r="F19" s="82" t="n">
        <v>37</v>
      </c>
      <c r="G19" s="84" t="s">
        <v>158</v>
      </c>
      <c r="I19" s="88" t="s">
        <v>159</v>
      </c>
      <c r="J19" s="89" t="n">
        <v>731</v>
      </c>
      <c r="K19" s="90" t="n">
        <v>342</v>
      </c>
    </row>
    <row r="20" customFormat="false" ht="15" hidden="false" customHeight="false" outlineLevel="0" collapsed="false">
      <c r="B20" s="63" t="n">
        <v>42891</v>
      </c>
      <c r="C20" s="64" t="s">
        <v>131</v>
      </c>
      <c r="D20" s="67" t="n">
        <v>1</v>
      </c>
      <c r="E20" s="67" t="n">
        <v>20</v>
      </c>
      <c r="F20" s="67" t="n">
        <v>30</v>
      </c>
      <c r="G20" s="67" t="s">
        <v>132</v>
      </c>
      <c r="I20" s="91"/>
      <c r="J20" s="92"/>
      <c r="K20" s="93"/>
    </row>
    <row r="21" customFormat="false" ht="15" hidden="false" customHeight="false" outlineLevel="0" collapsed="false">
      <c r="B21" s="63" t="n">
        <v>42894</v>
      </c>
      <c r="C21" s="64" t="s">
        <v>156</v>
      </c>
      <c r="D21" s="67" t="s">
        <v>160</v>
      </c>
      <c r="E21" s="67" t="n">
        <v>8</v>
      </c>
      <c r="F21" s="67" t="n">
        <v>30</v>
      </c>
      <c r="G21" s="67" t="s">
        <v>135</v>
      </c>
      <c r="I21" s="94"/>
      <c r="J21" s="95"/>
      <c r="K21" s="96"/>
    </row>
    <row r="22" customFormat="false" ht="15" hidden="false" customHeight="false" outlineLevel="0" collapsed="false">
      <c r="B22" s="63" t="n">
        <v>42896</v>
      </c>
      <c r="C22" s="64" t="s">
        <v>138</v>
      </c>
      <c r="D22" s="67" t="n">
        <v>1</v>
      </c>
      <c r="E22" s="67" t="n">
        <v>16</v>
      </c>
      <c r="F22" s="67" t="n">
        <v>45</v>
      </c>
      <c r="G22" s="67" t="s">
        <v>135</v>
      </c>
    </row>
    <row r="23" customFormat="false" ht="15" hidden="false" customHeight="false" outlineLevel="0" collapsed="false">
      <c r="B23" s="63" t="n">
        <v>42901</v>
      </c>
      <c r="C23" s="64" t="s">
        <v>140</v>
      </c>
      <c r="D23" s="67" t="s">
        <v>160</v>
      </c>
      <c r="E23" s="67" t="n">
        <v>3</v>
      </c>
      <c r="F23" s="67" t="n">
        <v>25</v>
      </c>
      <c r="G23" s="67" t="s">
        <v>144</v>
      </c>
    </row>
    <row r="24" customFormat="false" ht="15" hidden="false" customHeight="false" outlineLevel="0" collapsed="false">
      <c r="B24" s="63" t="n">
        <v>42916</v>
      </c>
      <c r="C24" s="64" t="s">
        <v>141</v>
      </c>
      <c r="D24" s="67" t="s">
        <v>160</v>
      </c>
      <c r="E24" s="67" t="n">
        <v>8</v>
      </c>
      <c r="F24" s="67" t="n">
        <v>18</v>
      </c>
      <c r="G24" s="67" t="s">
        <v>155</v>
      </c>
    </row>
    <row r="25" customFormat="false" ht="15" hidden="false" customHeight="false" outlineLevel="0" collapsed="false">
      <c r="B25" s="63" t="n">
        <v>42917</v>
      </c>
      <c r="C25" s="64" t="s">
        <v>131</v>
      </c>
      <c r="D25" s="67" t="n">
        <v>1</v>
      </c>
      <c r="E25" s="67" t="n">
        <v>15</v>
      </c>
      <c r="F25" s="67" t="n">
        <v>8</v>
      </c>
      <c r="G25" s="67" t="s">
        <v>132</v>
      </c>
    </row>
    <row r="26" customFormat="false" ht="15" hidden="false" customHeight="false" outlineLevel="0" collapsed="false">
      <c r="B26" s="63" t="n">
        <v>42924</v>
      </c>
      <c r="C26" s="64" t="s">
        <v>156</v>
      </c>
      <c r="D26" s="67" t="s">
        <v>160</v>
      </c>
      <c r="E26" s="67" t="n">
        <v>7</v>
      </c>
      <c r="F26" s="67" t="n">
        <v>8</v>
      </c>
      <c r="G26" s="67" t="s">
        <v>135</v>
      </c>
    </row>
    <row r="27" customFormat="false" ht="15" hidden="false" customHeight="false" outlineLevel="0" collapsed="false">
      <c r="B27" s="63" t="n">
        <v>42931</v>
      </c>
      <c r="C27" s="64" t="s">
        <v>141</v>
      </c>
      <c r="D27" s="67" t="n">
        <v>1</v>
      </c>
      <c r="E27" s="67" t="n">
        <v>3</v>
      </c>
      <c r="F27" s="67" t="n">
        <v>25</v>
      </c>
      <c r="G27" s="67" t="s">
        <v>135</v>
      </c>
    </row>
    <row r="28" customFormat="false" ht="15" hidden="false" customHeight="false" outlineLevel="0" collapsed="false">
      <c r="B28" s="63" t="n">
        <v>42941</v>
      </c>
      <c r="C28" s="64" t="s">
        <v>138</v>
      </c>
      <c r="D28" s="67" t="s">
        <v>160</v>
      </c>
      <c r="E28" s="67" t="n">
        <v>5</v>
      </c>
      <c r="F28" s="67" t="n">
        <v>9</v>
      </c>
      <c r="G28" s="67" t="s">
        <v>155</v>
      </c>
    </row>
    <row r="29" customFormat="false" ht="15" hidden="false" customHeight="false" outlineLevel="0" collapsed="false">
      <c r="B29" s="63" t="n">
        <v>42946</v>
      </c>
      <c r="C29" s="64" t="s">
        <v>152</v>
      </c>
      <c r="D29" s="67" t="n">
        <v>1</v>
      </c>
      <c r="E29" s="67" t="n">
        <v>11</v>
      </c>
      <c r="F29" s="67" t="n">
        <v>7</v>
      </c>
      <c r="G29" s="67" t="s">
        <v>144</v>
      </c>
    </row>
    <row r="30" customFormat="false" ht="15" hidden="false" customHeight="false" outlineLevel="0" collapsed="false">
      <c r="B30" s="63" t="n">
        <v>42957</v>
      </c>
      <c r="C30" s="64" t="s">
        <v>139</v>
      </c>
      <c r="D30" s="67" t="n">
        <v>1</v>
      </c>
      <c r="E30" s="67" t="n">
        <v>10</v>
      </c>
      <c r="F30" s="97" t="n">
        <v>15</v>
      </c>
      <c r="G30" s="67" t="s">
        <v>161</v>
      </c>
    </row>
    <row r="31" customFormat="false" ht="15" hidden="false" customHeight="false" outlineLevel="0" collapsed="false">
      <c r="B31" s="63" t="n">
        <v>42962</v>
      </c>
      <c r="C31" s="64" t="s">
        <v>156</v>
      </c>
      <c r="D31" s="67" t="n">
        <v>1</v>
      </c>
      <c r="E31" s="67" t="n">
        <v>10</v>
      </c>
      <c r="F31" s="97" t="n">
        <v>15</v>
      </c>
      <c r="G31" s="67" t="s">
        <v>144</v>
      </c>
    </row>
    <row r="32" customFormat="false" ht="15" hidden="false" customHeight="false" outlineLevel="0" collapsed="false">
      <c r="B32" s="63" t="n">
        <v>42967</v>
      </c>
      <c r="C32" s="64" t="s">
        <v>152</v>
      </c>
      <c r="D32" s="67" t="n">
        <v>1</v>
      </c>
      <c r="E32" s="67" t="n">
        <v>10</v>
      </c>
      <c r="F32" s="97" t="n">
        <v>15</v>
      </c>
      <c r="G32" s="67" t="s">
        <v>154</v>
      </c>
    </row>
    <row r="33" customFormat="false" ht="15" hidden="false" customHeight="false" outlineLevel="0" collapsed="false">
      <c r="B33" s="63" t="n">
        <v>42972</v>
      </c>
      <c r="C33" s="64" t="s">
        <v>141</v>
      </c>
      <c r="D33" s="67" t="s">
        <v>160</v>
      </c>
      <c r="E33" s="67" t="n">
        <v>10</v>
      </c>
      <c r="F33" s="97" t="n">
        <v>15</v>
      </c>
      <c r="G33" s="67" t="s">
        <v>155</v>
      </c>
    </row>
    <row r="34" customFormat="false" ht="15" hidden="false" customHeight="false" outlineLevel="0" collapsed="false">
      <c r="B34" s="63" t="n">
        <v>42977</v>
      </c>
      <c r="C34" s="64" t="s">
        <v>140</v>
      </c>
      <c r="D34" s="67" t="s">
        <v>160</v>
      </c>
      <c r="E34" s="67" t="n">
        <v>10</v>
      </c>
      <c r="F34" s="97" t="n">
        <v>15</v>
      </c>
      <c r="G34" s="83" t="s">
        <v>151</v>
      </c>
    </row>
    <row r="35" customFormat="false" ht="15" hidden="false" customHeight="false" outlineLevel="0" collapsed="false">
      <c r="B35" s="63" t="n">
        <v>43110</v>
      </c>
      <c r="C35" s="64" t="s">
        <v>138</v>
      </c>
      <c r="D35" s="67" t="n">
        <v>1</v>
      </c>
      <c r="E35" s="67" t="n">
        <v>15</v>
      </c>
      <c r="F35" s="97" t="n">
        <v>30</v>
      </c>
      <c r="G35" s="67" t="s">
        <v>162</v>
      </c>
    </row>
    <row r="36" customFormat="false" ht="15" hidden="false" customHeight="false" outlineLevel="0" collapsed="false">
      <c r="B36" s="63" t="n">
        <v>43115</v>
      </c>
      <c r="C36" s="64" t="s">
        <v>153</v>
      </c>
      <c r="D36" s="67" t="n">
        <v>1</v>
      </c>
      <c r="E36" s="67" t="n">
        <v>20</v>
      </c>
      <c r="F36" s="97" t="n">
        <v>37</v>
      </c>
      <c r="G36" s="83" t="s">
        <v>151</v>
      </c>
    </row>
    <row r="37" customFormat="false" ht="15" hidden="false" customHeight="false" outlineLevel="0" collapsed="false">
      <c r="B37" s="63" t="n">
        <v>43120</v>
      </c>
      <c r="C37" s="64" t="s">
        <v>156</v>
      </c>
      <c r="D37" s="67" t="n">
        <v>1</v>
      </c>
      <c r="E37" s="67" t="n">
        <v>7</v>
      </c>
      <c r="F37" s="97" t="n">
        <v>41</v>
      </c>
      <c r="G37" s="67" t="s">
        <v>155</v>
      </c>
    </row>
    <row r="38" customFormat="false" ht="15" hidden="false" customHeight="false" outlineLevel="0" collapsed="false">
      <c r="B38" s="63" t="n">
        <v>43125</v>
      </c>
      <c r="C38" s="64" t="s">
        <v>131</v>
      </c>
      <c r="D38" s="67" t="n">
        <v>1</v>
      </c>
      <c r="E38" s="67" t="n">
        <v>25</v>
      </c>
      <c r="F38" s="97" t="n">
        <v>40</v>
      </c>
      <c r="G38" s="67" t="s">
        <v>163</v>
      </c>
    </row>
    <row r="39" customFormat="false" ht="15" hidden="false" customHeight="false" outlineLevel="0" collapsed="false">
      <c r="B39" s="63" t="n">
        <v>43130</v>
      </c>
      <c r="C39" s="64" t="s">
        <v>164</v>
      </c>
      <c r="D39" s="67" t="n">
        <v>1</v>
      </c>
      <c r="E39" s="67" t="n">
        <v>30</v>
      </c>
      <c r="F39" s="97" t="n">
        <v>60</v>
      </c>
      <c r="G39" s="67" t="s">
        <v>165</v>
      </c>
    </row>
    <row r="40" customFormat="false" ht="15" hidden="false" customHeight="false" outlineLevel="0" collapsed="false">
      <c r="B40" s="63" t="n">
        <v>43136</v>
      </c>
      <c r="C40" s="64" t="s">
        <v>152</v>
      </c>
      <c r="D40" s="67" t="n">
        <v>1</v>
      </c>
      <c r="E40" s="67" t="n">
        <v>10</v>
      </c>
      <c r="F40" s="97" t="n">
        <v>25</v>
      </c>
      <c r="G40" s="67" t="s">
        <v>144</v>
      </c>
    </row>
    <row r="41" customFormat="false" ht="15" hidden="false" customHeight="false" outlineLevel="0" collapsed="false">
      <c r="B41" s="63" t="n">
        <v>43141</v>
      </c>
      <c r="C41" s="64" t="s">
        <v>139</v>
      </c>
      <c r="D41" s="67" t="n">
        <v>1</v>
      </c>
      <c r="E41" s="67" t="n">
        <v>15</v>
      </c>
      <c r="F41" s="97" t="n">
        <v>35</v>
      </c>
      <c r="G41" s="67" t="s">
        <v>161</v>
      </c>
    </row>
    <row r="42" customFormat="false" ht="15" hidden="false" customHeight="false" outlineLevel="0" collapsed="false">
      <c r="B42" s="63" t="n">
        <v>43146</v>
      </c>
      <c r="C42" s="64" t="s">
        <v>150</v>
      </c>
      <c r="D42" s="67" t="n">
        <v>1</v>
      </c>
      <c r="E42" s="67" t="n">
        <v>20</v>
      </c>
      <c r="F42" s="97" t="n">
        <v>40</v>
      </c>
      <c r="G42" s="67" t="s">
        <v>166</v>
      </c>
    </row>
    <row r="43" customFormat="false" ht="15" hidden="false" customHeight="false" outlineLevel="0" collapsed="false">
      <c r="B43" s="63" t="n">
        <v>43156</v>
      </c>
      <c r="C43" s="64" t="s">
        <v>167</v>
      </c>
      <c r="D43" s="67" t="n">
        <v>1</v>
      </c>
      <c r="E43" s="67" t="n">
        <v>25</v>
      </c>
      <c r="F43" s="97" t="n">
        <v>61</v>
      </c>
      <c r="G43" s="67" t="s">
        <v>161</v>
      </c>
    </row>
    <row r="44" customFormat="false" ht="15" hidden="false" customHeight="false" outlineLevel="0" collapsed="false">
      <c r="B44" s="63" t="n">
        <v>43159</v>
      </c>
      <c r="C44" s="64" t="s">
        <v>145</v>
      </c>
      <c r="D44" s="67" t="n">
        <v>1</v>
      </c>
      <c r="E44" s="67" t="n">
        <v>11</v>
      </c>
      <c r="F44" s="97" t="n">
        <v>29</v>
      </c>
      <c r="G44" s="67" t="s">
        <v>161</v>
      </c>
    </row>
    <row r="45" customFormat="false" ht="15" hidden="false" customHeight="false" outlineLevel="0" collapsed="false">
      <c r="B45" s="63" t="n">
        <v>43164</v>
      </c>
      <c r="C45" s="64" t="s">
        <v>168</v>
      </c>
      <c r="D45" s="67" t="n">
        <v>1</v>
      </c>
      <c r="E45" s="67" t="n">
        <v>14</v>
      </c>
      <c r="F45" s="67" t="n">
        <v>30</v>
      </c>
      <c r="G45" s="67" t="s">
        <v>169</v>
      </c>
    </row>
    <row r="46" customFormat="false" ht="15" hidden="false" customHeight="false" outlineLevel="0" collapsed="false">
      <c r="B46" s="63" t="n">
        <v>43174</v>
      </c>
      <c r="C46" s="64" t="s">
        <v>170</v>
      </c>
      <c r="D46" s="67" t="n">
        <v>1</v>
      </c>
      <c r="E46" s="67" t="n">
        <v>3</v>
      </c>
      <c r="F46" s="67" t="n">
        <v>25</v>
      </c>
      <c r="G46" s="97" t="s">
        <v>171</v>
      </c>
    </row>
    <row r="47" customFormat="false" ht="15" hidden="false" customHeight="false" outlineLevel="0" collapsed="false">
      <c r="B47" s="63" t="n">
        <v>43179</v>
      </c>
      <c r="C47" s="64" t="s">
        <v>172</v>
      </c>
      <c r="D47" s="67" t="n">
        <v>1</v>
      </c>
      <c r="E47" s="67" t="n">
        <v>6</v>
      </c>
      <c r="F47" s="67" t="n">
        <v>30</v>
      </c>
      <c r="G47" s="97" t="s">
        <v>173</v>
      </c>
      <c r="I47" s="98"/>
      <c r="J47" s="99" t="s">
        <v>133</v>
      </c>
      <c r="K47" s="100"/>
      <c r="L47" s="101"/>
    </row>
    <row r="48" customFormat="false" ht="15" hidden="false" customHeight="false" outlineLevel="0" collapsed="false">
      <c r="B48" s="63" t="n">
        <v>43184</v>
      </c>
      <c r="C48" s="64" t="s">
        <v>174</v>
      </c>
      <c r="D48" s="67" t="n">
        <v>1</v>
      </c>
      <c r="E48" s="67" t="n">
        <v>18</v>
      </c>
      <c r="F48" s="67" t="n">
        <v>35</v>
      </c>
      <c r="G48" s="97" t="s">
        <v>175</v>
      </c>
      <c r="I48" s="102" t="s">
        <v>130</v>
      </c>
      <c r="J48" s="103" t="s">
        <v>176</v>
      </c>
      <c r="K48" s="104" t="s">
        <v>137</v>
      </c>
      <c r="L48" s="105" t="s">
        <v>136</v>
      </c>
    </row>
    <row r="49" customFormat="false" ht="15" hidden="false" customHeight="false" outlineLevel="0" collapsed="false">
      <c r="B49" s="63" t="n">
        <v>43189</v>
      </c>
      <c r="C49" s="64" t="s">
        <v>177</v>
      </c>
      <c r="D49" s="67" t="n">
        <v>1</v>
      </c>
      <c r="E49" s="67" t="n">
        <v>24</v>
      </c>
      <c r="F49" s="67" t="n">
        <v>37</v>
      </c>
      <c r="G49" s="83" t="s">
        <v>151</v>
      </c>
      <c r="I49" s="106" t="s">
        <v>178</v>
      </c>
      <c r="J49" s="107" t="n">
        <v>1</v>
      </c>
      <c r="K49" s="108" t="n">
        <v>9</v>
      </c>
      <c r="L49" s="109" t="n">
        <v>20</v>
      </c>
    </row>
    <row r="50" customFormat="false" ht="15" hidden="false" customHeight="false" outlineLevel="0" collapsed="false">
      <c r="B50" s="63" t="n">
        <v>43230</v>
      </c>
      <c r="C50" s="64" t="s">
        <v>141</v>
      </c>
      <c r="D50" s="67" t="n">
        <v>1</v>
      </c>
      <c r="E50" s="67" t="n">
        <v>10</v>
      </c>
      <c r="F50" s="67" t="n">
        <v>30</v>
      </c>
      <c r="G50" s="67" t="s">
        <v>169</v>
      </c>
      <c r="I50" s="110" t="s">
        <v>155</v>
      </c>
      <c r="J50" s="111" t="n">
        <v>5</v>
      </c>
      <c r="K50" s="112" t="n">
        <v>77</v>
      </c>
      <c r="L50" s="113" t="n">
        <v>221</v>
      </c>
    </row>
    <row r="51" customFormat="false" ht="15" hidden="false" customHeight="false" outlineLevel="0" collapsed="false">
      <c r="B51" s="63" t="n">
        <v>43235</v>
      </c>
      <c r="C51" s="64" t="s">
        <v>168</v>
      </c>
      <c r="D51" s="67" t="n">
        <v>1</v>
      </c>
      <c r="E51" s="67" t="n">
        <v>15</v>
      </c>
      <c r="F51" s="67" t="n">
        <v>35</v>
      </c>
      <c r="G51" s="97" t="s">
        <v>179</v>
      </c>
      <c r="I51" s="110" t="s">
        <v>175</v>
      </c>
      <c r="J51" s="111" t="n">
        <v>1</v>
      </c>
      <c r="K51" s="112" t="n">
        <v>18</v>
      </c>
      <c r="L51" s="113" t="n">
        <v>35</v>
      </c>
    </row>
    <row r="52" customFormat="false" ht="15" hidden="false" customHeight="false" outlineLevel="0" collapsed="false">
      <c r="B52" s="63" t="n">
        <v>43240</v>
      </c>
      <c r="C52" s="64" t="s">
        <v>174</v>
      </c>
      <c r="D52" s="67" t="n">
        <v>1</v>
      </c>
      <c r="E52" s="67" t="n">
        <v>5</v>
      </c>
      <c r="F52" s="67" t="n">
        <v>23</v>
      </c>
      <c r="G52" s="97" t="s">
        <v>171</v>
      </c>
      <c r="I52" s="110" t="s">
        <v>180</v>
      </c>
      <c r="J52" s="111" t="n">
        <v>4</v>
      </c>
      <c r="K52" s="112" t="n">
        <v>38</v>
      </c>
      <c r="L52" s="113" t="n">
        <v>145</v>
      </c>
    </row>
    <row r="53" customFormat="false" ht="15" hidden="false" customHeight="false" outlineLevel="0" collapsed="false">
      <c r="B53" s="63" t="n">
        <v>43245</v>
      </c>
      <c r="C53" s="64" t="s">
        <v>181</v>
      </c>
      <c r="D53" s="67" t="n">
        <v>1</v>
      </c>
      <c r="E53" s="67" t="n">
        <v>13</v>
      </c>
      <c r="F53" s="67" t="n">
        <v>38</v>
      </c>
      <c r="G53" s="97" t="s">
        <v>180</v>
      </c>
      <c r="I53" s="110" t="s">
        <v>161</v>
      </c>
      <c r="J53" s="111" t="n">
        <v>5</v>
      </c>
      <c r="K53" s="112" t="n">
        <v>66</v>
      </c>
      <c r="L53" s="113" t="n">
        <v>168</v>
      </c>
    </row>
    <row r="54" customFormat="false" ht="15" hidden="false" customHeight="false" outlineLevel="0" collapsed="false">
      <c r="B54" s="63" t="n">
        <v>43250</v>
      </c>
      <c r="C54" s="64" t="s">
        <v>182</v>
      </c>
      <c r="D54" s="67" t="n">
        <v>1</v>
      </c>
      <c r="E54" s="67" t="n">
        <v>0</v>
      </c>
      <c r="F54" s="67" t="n">
        <v>38</v>
      </c>
      <c r="G54" s="97" t="s">
        <v>180</v>
      </c>
      <c r="I54" s="110" t="s">
        <v>169</v>
      </c>
      <c r="J54" s="111" t="n">
        <v>3</v>
      </c>
      <c r="K54" s="112" t="n">
        <v>37</v>
      </c>
      <c r="L54" s="113" t="n">
        <v>100</v>
      </c>
    </row>
    <row r="55" customFormat="false" ht="15" hidden="false" customHeight="false" outlineLevel="0" collapsed="false">
      <c r="B55" s="63" t="n">
        <v>43250</v>
      </c>
      <c r="C55" s="64" t="s">
        <v>183</v>
      </c>
      <c r="D55" s="67" t="n">
        <v>1</v>
      </c>
      <c r="E55" s="67" t="n">
        <v>17</v>
      </c>
      <c r="F55" s="67" t="n">
        <v>35</v>
      </c>
      <c r="G55" s="67" t="s">
        <v>166</v>
      </c>
      <c r="I55" s="110" t="s">
        <v>184</v>
      </c>
      <c r="J55" s="111" t="n">
        <v>1</v>
      </c>
      <c r="K55" s="112" t="n">
        <v>19</v>
      </c>
      <c r="L55" s="113" t="n">
        <v>30</v>
      </c>
    </row>
    <row r="56" customFormat="false" ht="15" hidden="false" customHeight="false" outlineLevel="0" collapsed="false">
      <c r="B56" s="63" t="n">
        <v>43250</v>
      </c>
      <c r="C56" s="64" t="s">
        <v>183</v>
      </c>
      <c r="D56" s="67" t="n">
        <v>1</v>
      </c>
      <c r="E56" s="67" t="n">
        <v>17</v>
      </c>
      <c r="F56" s="67" t="n">
        <v>35</v>
      </c>
      <c r="G56" s="67" t="s">
        <v>151</v>
      </c>
      <c r="I56" s="110" t="s">
        <v>185</v>
      </c>
      <c r="J56" s="111" t="n">
        <v>1</v>
      </c>
      <c r="K56" s="112" t="n">
        <v>14</v>
      </c>
      <c r="L56" s="113" t="n">
        <v>35</v>
      </c>
    </row>
    <row r="57" customFormat="false" ht="15" hidden="false" customHeight="false" outlineLevel="0" collapsed="false">
      <c r="B57" s="63" t="n">
        <v>43261</v>
      </c>
      <c r="C57" s="64" t="s">
        <v>141</v>
      </c>
      <c r="D57" s="67" t="n">
        <v>1</v>
      </c>
      <c r="E57" s="67" t="n">
        <v>14</v>
      </c>
      <c r="F57" s="67" t="n">
        <v>35</v>
      </c>
      <c r="G57" s="97" t="s">
        <v>185</v>
      </c>
      <c r="I57" s="110" t="s">
        <v>163</v>
      </c>
      <c r="J57" s="111" t="n">
        <v>1</v>
      </c>
      <c r="K57" s="112" t="n">
        <v>25</v>
      </c>
      <c r="L57" s="113" t="n">
        <v>40</v>
      </c>
    </row>
    <row r="58" customFormat="false" ht="15" hidden="false" customHeight="false" outlineLevel="0" collapsed="false">
      <c r="B58" s="63" t="n">
        <v>43266</v>
      </c>
      <c r="C58" s="64" t="s">
        <v>174</v>
      </c>
      <c r="D58" s="67" t="n">
        <v>1</v>
      </c>
      <c r="E58" s="67" t="n">
        <v>20</v>
      </c>
      <c r="F58" s="67" t="n">
        <v>40</v>
      </c>
      <c r="G58" s="97" t="s">
        <v>144</v>
      </c>
      <c r="I58" s="110" t="s">
        <v>186</v>
      </c>
      <c r="J58" s="111" t="n">
        <v>1</v>
      </c>
      <c r="K58" s="112" t="n">
        <v>15</v>
      </c>
      <c r="L58" s="113" t="n">
        <v>44</v>
      </c>
    </row>
    <row r="59" customFormat="false" ht="15" hidden="false" customHeight="false" outlineLevel="0" collapsed="false">
      <c r="B59" s="63" t="n">
        <v>43271</v>
      </c>
      <c r="C59" s="64" t="s">
        <v>187</v>
      </c>
      <c r="D59" s="67" t="n">
        <v>1</v>
      </c>
      <c r="E59" s="67" t="n">
        <v>10</v>
      </c>
      <c r="F59" s="67" t="n">
        <v>38</v>
      </c>
      <c r="G59" s="67" t="s">
        <v>180</v>
      </c>
      <c r="I59" s="110" t="s">
        <v>173</v>
      </c>
      <c r="J59" s="111" t="n">
        <v>3</v>
      </c>
      <c r="K59" s="112" t="n">
        <v>34</v>
      </c>
      <c r="L59" s="113" t="n">
        <v>93</v>
      </c>
    </row>
    <row r="60" customFormat="false" ht="15" hidden="false" customHeight="false" outlineLevel="0" collapsed="false">
      <c r="B60" s="63" t="n">
        <v>43276</v>
      </c>
      <c r="C60" s="64" t="s">
        <v>131</v>
      </c>
      <c r="D60" s="67" t="n">
        <v>1</v>
      </c>
      <c r="E60" s="67" t="n">
        <v>18</v>
      </c>
      <c r="F60" s="67" t="n">
        <v>28</v>
      </c>
      <c r="G60" s="97" t="s">
        <v>173</v>
      </c>
      <c r="I60" s="110" t="s">
        <v>144</v>
      </c>
      <c r="J60" s="111" t="n">
        <v>6</v>
      </c>
      <c r="K60" s="112" t="n">
        <v>81</v>
      </c>
      <c r="L60" s="113" t="n">
        <v>189</v>
      </c>
    </row>
    <row r="61" customFormat="false" ht="15" hidden="false" customHeight="false" outlineLevel="0" collapsed="false">
      <c r="B61" s="63" t="n">
        <v>43281</v>
      </c>
      <c r="C61" s="64" t="s">
        <v>168</v>
      </c>
      <c r="D61" s="67" t="n">
        <v>1</v>
      </c>
      <c r="E61" s="67" t="n">
        <v>15</v>
      </c>
      <c r="F61" s="67" t="n">
        <v>44</v>
      </c>
      <c r="G61" s="97" t="s">
        <v>186</v>
      </c>
      <c r="I61" s="110" t="s">
        <v>188</v>
      </c>
      <c r="J61" s="111" t="n">
        <v>2</v>
      </c>
      <c r="K61" s="112" t="n">
        <v>34</v>
      </c>
      <c r="L61" s="113" t="n">
        <v>68</v>
      </c>
    </row>
    <row r="62" customFormat="false" ht="15" hidden="false" customHeight="false" outlineLevel="0" collapsed="false">
      <c r="B62" s="63" t="n">
        <v>43294</v>
      </c>
      <c r="C62" s="64" t="s">
        <v>141</v>
      </c>
      <c r="D62" s="67" t="n">
        <v>1</v>
      </c>
      <c r="E62" s="67" t="n">
        <v>17</v>
      </c>
      <c r="F62" s="67" t="n">
        <v>25</v>
      </c>
      <c r="G62" s="67" t="s">
        <v>154</v>
      </c>
      <c r="I62" s="110" t="s">
        <v>158</v>
      </c>
      <c r="J62" s="111" t="n">
        <v>1</v>
      </c>
      <c r="K62" s="112" t="n">
        <v>11</v>
      </c>
      <c r="L62" s="113" t="n">
        <v>37</v>
      </c>
    </row>
    <row r="63" customFormat="false" ht="15" hidden="false" customHeight="false" outlineLevel="0" collapsed="false">
      <c r="B63" s="63" t="n">
        <v>43301</v>
      </c>
      <c r="C63" s="64" t="s">
        <v>140</v>
      </c>
      <c r="D63" s="67" t="n">
        <v>1</v>
      </c>
      <c r="E63" s="67" t="n">
        <v>10</v>
      </c>
      <c r="F63" s="67" t="n">
        <v>35</v>
      </c>
      <c r="G63" s="67" t="s">
        <v>173</v>
      </c>
      <c r="I63" s="110" t="s">
        <v>171</v>
      </c>
      <c r="J63" s="111" t="n">
        <v>4</v>
      </c>
      <c r="K63" s="112" t="n">
        <v>33</v>
      </c>
      <c r="L63" s="113" t="n">
        <v>113</v>
      </c>
    </row>
    <row r="64" customFormat="false" ht="15" hidden="false" customHeight="false" outlineLevel="0" collapsed="false">
      <c r="B64" s="63" t="n">
        <v>43303</v>
      </c>
      <c r="C64" s="64" t="s">
        <v>152</v>
      </c>
      <c r="D64" s="67" t="n">
        <v>1</v>
      </c>
      <c r="E64" s="67" t="n">
        <v>14</v>
      </c>
      <c r="F64" s="67" t="n">
        <v>28</v>
      </c>
      <c r="G64" s="67" t="s">
        <v>171</v>
      </c>
      <c r="I64" s="110" t="s">
        <v>189</v>
      </c>
      <c r="J64" s="111" t="n">
        <v>1</v>
      </c>
      <c r="K64" s="112" t="n">
        <v>7</v>
      </c>
      <c r="L64" s="113" t="n">
        <v>25</v>
      </c>
    </row>
    <row r="65" customFormat="false" ht="15" hidden="false" customHeight="false" outlineLevel="0" collapsed="false">
      <c r="B65" s="63" t="n">
        <v>43305</v>
      </c>
      <c r="C65" s="64" t="s">
        <v>139</v>
      </c>
      <c r="D65" s="67" t="n">
        <v>1</v>
      </c>
      <c r="E65" s="67" t="n">
        <v>13</v>
      </c>
      <c r="F65" s="67" t="n">
        <v>40</v>
      </c>
      <c r="G65" s="67" t="s">
        <v>169</v>
      </c>
      <c r="I65" s="110" t="s">
        <v>166</v>
      </c>
      <c r="J65" s="111" t="n">
        <v>2</v>
      </c>
      <c r="K65" s="112" t="n">
        <v>37</v>
      </c>
      <c r="L65" s="113" t="n">
        <v>75</v>
      </c>
    </row>
    <row r="66" customFormat="false" ht="15" hidden="false" customHeight="false" outlineLevel="0" collapsed="false">
      <c r="B66" s="63" t="n">
        <v>43311</v>
      </c>
      <c r="C66" s="64" t="s">
        <v>131</v>
      </c>
      <c r="D66" s="67" t="n">
        <v>1</v>
      </c>
      <c r="E66" s="67" t="n">
        <v>8</v>
      </c>
      <c r="F66" s="67" t="n">
        <v>30</v>
      </c>
      <c r="G66" s="67" t="s">
        <v>155</v>
      </c>
      <c r="I66" s="110" t="s">
        <v>190</v>
      </c>
      <c r="J66" s="111" t="n">
        <v>1</v>
      </c>
      <c r="K66" s="112" t="n">
        <v>11</v>
      </c>
      <c r="L66" s="113" t="n">
        <v>25</v>
      </c>
    </row>
    <row r="67" customFormat="false" ht="15" hidden="false" customHeight="false" outlineLevel="0" collapsed="false">
      <c r="B67" s="63" t="n">
        <v>43322</v>
      </c>
      <c r="C67" s="64" t="s">
        <v>141</v>
      </c>
      <c r="D67" s="67" t="n">
        <v>1</v>
      </c>
      <c r="E67" s="67" t="n">
        <v>14</v>
      </c>
      <c r="F67" s="67" t="n">
        <v>30</v>
      </c>
      <c r="G67" s="67" t="s">
        <v>188</v>
      </c>
      <c r="I67" s="110" t="s">
        <v>157</v>
      </c>
      <c r="J67" s="111" t="n">
        <v>3</v>
      </c>
      <c r="K67" s="112" t="n">
        <v>32</v>
      </c>
      <c r="L67" s="113" t="n">
        <v>102</v>
      </c>
    </row>
    <row r="68" customFormat="false" ht="15" hidden="false" customHeight="false" outlineLevel="0" collapsed="false">
      <c r="B68" s="63" t="n">
        <v>43325</v>
      </c>
      <c r="C68" s="64" t="s">
        <v>191</v>
      </c>
      <c r="D68" s="67" t="n">
        <v>1</v>
      </c>
      <c r="E68" s="67" t="n">
        <v>20</v>
      </c>
      <c r="F68" s="67" t="n">
        <v>38</v>
      </c>
      <c r="G68" s="67" t="s">
        <v>188</v>
      </c>
      <c r="I68" s="110" t="s">
        <v>135</v>
      </c>
      <c r="J68" s="111" t="n">
        <v>5</v>
      </c>
      <c r="K68" s="112" t="n">
        <v>64</v>
      </c>
      <c r="L68" s="113" t="n">
        <v>156</v>
      </c>
    </row>
    <row r="69" customFormat="false" ht="15" hidden="false" customHeight="false" outlineLevel="0" collapsed="false">
      <c r="B69" s="63" t="n">
        <v>43332</v>
      </c>
      <c r="C69" s="64" t="s">
        <v>192</v>
      </c>
      <c r="D69" s="67" t="n">
        <v>1</v>
      </c>
      <c r="E69" s="67" t="n">
        <v>15</v>
      </c>
      <c r="F69" s="67" t="n">
        <v>31</v>
      </c>
      <c r="G69" s="67" t="s">
        <v>180</v>
      </c>
      <c r="I69" s="110" t="s">
        <v>132</v>
      </c>
      <c r="J69" s="111" t="n">
        <v>4</v>
      </c>
      <c r="K69" s="112" t="n">
        <v>82</v>
      </c>
      <c r="L69" s="113" t="n">
        <v>86</v>
      </c>
    </row>
    <row r="70" customFormat="false" ht="15" hidden="false" customHeight="false" outlineLevel="0" collapsed="false">
      <c r="B70" s="63" t="n">
        <v>43337</v>
      </c>
      <c r="C70" s="64" t="s">
        <v>164</v>
      </c>
      <c r="D70" s="67" t="n">
        <v>1</v>
      </c>
      <c r="E70" s="67" t="n">
        <v>18</v>
      </c>
      <c r="F70" s="67" t="n">
        <v>27</v>
      </c>
      <c r="G70" s="83" t="s">
        <v>151</v>
      </c>
      <c r="I70" s="110" t="s">
        <v>162</v>
      </c>
      <c r="J70" s="111" t="n">
        <v>1</v>
      </c>
      <c r="K70" s="112" t="n">
        <v>15</v>
      </c>
      <c r="L70" s="113" t="n">
        <v>30</v>
      </c>
    </row>
    <row r="71" customFormat="false" ht="15" hidden="false" customHeight="false" outlineLevel="0" collapsed="false">
      <c r="B71" s="63" t="n">
        <v>43348</v>
      </c>
      <c r="C71" s="64" t="s">
        <v>138</v>
      </c>
      <c r="D71" s="67" t="n">
        <v>1</v>
      </c>
      <c r="E71" s="67" t="n">
        <v>12</v>
      </c>
      <c r="F71" s="67" t="n">
        <v>35</v>
      </c>
      <c r="G71" s="67" t="s">
        <v>155</v>
      </c>
      <c r="I71" s="110" t="s">
        <v>179</v>
      </c>
      <c r="J71" s="111" t="n">
        <v>1</v>
      </c>
      <c r="K71" s="112" t="n">
        <v>15</v>
      </c>
      <c r="L71" s="113" t="n">
        <v>35</v>
      </c>
    </row>
    <row r="72" customFormat="false" ht="15" hidden="false" customHeight="false" outlineLevel="0" collapsed="false">
      <c r="B72" s="63" t="n">
        <v>43353</v>
      </c>
      <c r="C72" s="64" t="s">
        <v>193</v>
      </c>
      <c r="D72" s="67" t="n">
        <v>1</v>
      </c>
      <c r="E72" s="67" t="n">
        <v>7</v>
      </c>
      <c r="F72" s="67" t="n">
        <v>25</v>
      </c>
      <c r="G72" s="67" t="s">
        <v>189</v>
      </c>
      <c r="I72" s="110" t="s">
        <v>165</v>
      </c>
      <c r="J72" s="111" t="n">
        <v>1</v>
      </c>
      <c r="K72" s="112" t="n">
        <v>30</v>
      </c>
      <c r="L72" s="113" t="n">
        <v>60</v>
      </c>
    </row>
    <row r="73" customFormat="false" ht="15" hidden="false" customHeight="false" outlineLevel="0" collapsed="false">
      <c r="B73" s="63" t="n">
        <v>43358</v>
      </c>
      <c r="C73" s="64" t="s">
        <v>140</v>
      </c>
      <c r="D73" s="67" t="n">
        <v>1</v>
      </c>
      <c r="E73" s="67" t="n">
        <v>5</v>
      </c>
      <c r="F73" s="67" t="n">
        <v>28</v>
      </c>
      <c r="G73" s="67" t="s">
        <v>161</v>
      </c>
      <c r="I73" s="110" t="s">
        <v>154</v>
      </c>
      <c r="J73" s="111" t="n">
        <v>4</v>
      </c>
      <c r="K73" s="112" t="n">
        <v>46</v>
      </c>
      <c r="L73" s="113" t="n">
        <v>110</v>
      </c>
    </row>
    <row r="74" customFormat="false" ht="15" hidden="false" customHeight="false" outlineLevel="0" collapsed="false">
      <c r="B74" s="63" t="n">
        <v>43363</v>
      </c>
      <c r="C74" s="64" t="s">
        <v>139</v>
      </c>
      <c r="D74" s="67" t="n">
        <v>1</v>
      </c>
      <c r="E74" s="67" t="n">
        <v>9</v>
      </c>
      <c r="F74" s="67" t="n">
        <v>20</v>
      </c>
      <c r="G74" s="67" t="s">
        <v>178</v>
      </c>
      <c r="I74" s="110" t="s">
        <v>142</v>
      </c>
      <c r="J74" s="111" t="n">
        <v>1</v>
      </c>
      <c r="K74" s="112" t="n">
        <v>13</v>
      </c>
      <c r="L74" s="113" t="n">
        <v>13</v>
      </c>
    </row>
    <row r="75" customFormat="false" ht="15" hidden="false" customHeight="false" outlineLevel="0" collapsed="false">
      <c r="B75" s="63" t="n">
        <v>43373</v>
      </c>
      <c r="C75" s="64" t="s">
        <v>156</v>
      </c>
      <c r="D75" s="67" t="n">
        <v>1</v>
      </c>
      <c r="E75" s="67" t="n">
        <v>11</v>
      </c>
      <c r="F75" s="67" t="n">
        <v>37</v>
      </c>
      <c r="G75" s="67" t="s">
        <v>171</v>
      </c>
      <c r="I75" s="110" t="s">
        <v>151</v>
      </c>
      <c r="J75" s="114" t="n">
        <v>5</v>
      </c>
      <c r="K75" s="115" t="n">
        <v>104</v>
      </c>
      <c r="L75" s="116" t="n">
        <v>189</v>
      </c>
    </row>
    <row r="76" customFormat="false" ht="15" hidden="false" customHeight="false" outlineLevel="0" collapsed="false">
      <c r="B76" s="63" t="n">
        <v>43378</v>
      </c>
      <c r="C76" s="64" t="s">
        <v>141</v>
      </c>
      <c r="D76" s="67" t="n">
        <v>1</v>
      </c>
      <c r="E76" s="67" t="n">
        <v>15</v>
      </c>
      <c r="F76" s="67" t="n">
        <v>35</v>
      </c>
      <c r="G76" s="84" t="s">
        <v>157</v>
      </c>
      <c r="I76" s="117" t="s">
        <v>159</v>
      </c>
      <c r="J76" s="118" t="n">
        <v>68</v>
      </c>
      <c r="K76" s="119" t="n">
        <v>967</v>
      </c>
      <c r="L76" s="120" t="n">
        <v>2244</v>
      </c>
    </row>
    <row r="77" customFormat="false" ht="15" hidden="false" customHeight="false" outlineLevel="0" collapsed="false">
      <c r="B77" s="63" t="n">
        <v>43383</v>
      </c>
      <c r="C77" s="64" t="s">
        <v>140</v>
      </c>
      <c r="D77" s="67" t="n">
        <v>1</v>
      </c>
      <c r="E77" s="67" t="n">
        <v>10</v>
      </c>
      <c r="F77" s="67" t="n">
        <v>20</v>
      </c>
      <c r="G77" s="67" t="s">
        <v>154</v>
      </c>
    </row>
    <row r="78" customFormat="false" ht="15" hidden="false" customHeight="false" outlineLevel="0" collapsed="false">
      <c r="B78" s="63" t="n">
        <v>43388</v>
      </c>
      <c r="C78" s="64" t="s">
        <v>152</v>
      </c>
      <c r="D78" s="67" t="n">
        <v>1</v>
      </c>
      <c r="E78" s="67" t="n">
        <v>19</v>
      </c>
      <c r="F78" s="67" t="n">
        <v>30</v>
      </c>
      <c r="G78" s="67" t="s">
        <v>184</v>
      </c>
    </row>
    <row r="79" customFormat="false" ht="15" hidden="false" customHeight="false" outlineLevel="0" collapsed="false">
      <c r="B79" s="121" t="n">
        <v>43393</v>
      </c>
      <c r="C79" s="122" t="s">
        <v>150</v>
      </c>
      <c r="D79" s="123" t="n">
        <v>1</v>
      </c>
      <c r="E79" s="123" t="n">
        <v>11</v>
      </c>
      <c r="F79" s="123" t="n">
        <v>25</v>
      </c>
      <c r="G79" s="123" t="s">
        <v>190</v>
      </c>
    </row>
    <row r="80" customFormat="false" ht="15" hidden="false" customHeight="false" outlineLevel="0" collapsed="false">
      <c r="B80" s="124" t="n">
        <v>43414</v>
      </c>
      <c r="C80" s="125" t="s">
        <v>194</v>
      </c>
      <c r="D80" s="126" t="n">
        <v>1</v>
      </c>
      <c r="E80" s="127" t="n">
        <v>8</v>
      </c>
      <c r="F80" s="127" t="n">
        <v>19</v>
      </c>
      <c r="G80" s="127" t="s">
        <v>195</v>
      </c>
    </row>
    <row r="81" customFormat="false" ht="15" hidden="false" customHeight="false" outlineLevel="0" collapsed="false">
      <c r="B81" s="124" t="n">
        <v>43419</v>
      </c>
      <c r="C81" s="125" t="s">
        <v>153</v>
      </c>
      <c r="D81" s="126" t="n">
        <v>1</v>
      </c>
      <c r="E81" s="127" t="n">
        <v>10</v>
      </c>
      <c r="F81" s="127" t="n">
        <v>31</v>
      </c>
      <c r="G81" s="127" t="s">
        <v>196</v>
      </c>
    </row>
    <row r="82" customFormat="false" ht="15" hidden="false" customHeight="false" outlineLevel="0" collapsed="false">
      <c r="B82" s="124" t="n">
        <v>43424</v>
      </c>
      <c r="C82" s="125" t="s">
        <v>164</v>
      </c>
      <c r="D82" s="126" t="n">
        <v>1</v>
      </c>
      <c r="E82" s="127" t="n">
        <v>15</v>
      </c>
      <c r="F82" s="127" t="n">
        <v>29</v>
      </c>
      <c r="G82" s="127" t="s">
        <v>197</v>
      </c>
    </row>
    <row r="83" customFormat="false" ht="15" hidden="false" customHeight="false" outlineLevel="0" collapsed="false">
      <c r="B83" s="124" t="n">
        <v>43429</v>
      </c>
      <c r="C83" s="125" t="s">
        <v>198</v>
      </c>
      <c r="D83" s="126" t="n">
        <v>1</v>
      </c>
      <c r="E83" s="127" t="n">
        <v>5</v>
      </c>
      <c r="F83" s="127" t="n">
        <v>23</v>
      </c>
      <c r="G83" s="127" t="s">
        <v>199</v>
      </c>
    </row>
    <row r="84" customFormat="false" ht="15" hidden="false" customHeight="false" outlineLevel="0" collapsed="false">
      <c r="B84" s="124" t="n">
        <v>43434</v>
      </c>
      <c r="C84" s="125" t="s">
        <v>139</v>
      </c>
      <c r="D84" s="126" t="n">
        <v>1</v>
      </c>
      <c r="E84" s="127" t="n">
        <v>7</v>
      </c>
      <c r="F84" s="127" t="n">
        <v>18</v>
      </c>
      <c r="G84" s="127" t="s">
        <v>200</v>
      </c>
    </row>
    <row r="85" customFormat="false" ht="15" hidden="false" customHeight="false" outlineLevel="0" collapsed="false">
      <c r="B85" s="124" t="n">
        <v>43439</v>
      </c>
      <c r="C85" s="125" t="s">
        <v>138</v>
      </c>
      <c r="D85" s="126" t="n">
        <v>1</v>
      </c>
      <c r="E85" s="127" t="n">
        <v>12</v>
      </c>
      <c r="F85" s="127" t="n">
        <v>35</v>
      </c>
      <c r="G85" s="127" t="s">
        <v>201</v>
      </c>
    </row>
    <row r="86" customFormat="false" ht="15" hidden="false" customHeight="false" outlineLevel="0" collapsed="false">
      <c r="B86" s="124" t="n">
        <v>43449</v>
      </c>
      <c r="C86" s="125" t="s">
        <v>193</v>
      </c>
      <c r="D86" s="126" t="n">
        <v>1</v>
      </c>
      <c r="E86" s="127" t="n">
        <v>7</v>
      </c>
      <c r="F86" s="127" t="n">
        <v>25</v>
      </c>
      <c r="G86" s="127" t="s">
        <v>202</v>
      </c>
    </row>
    <row r="87" customFormat="false" ht="15" hidden="false" customHeight="false" outlineLevel="0" collapsed="false">
      <c r="B87" s="124" t="n">
        <v>43454</v>
      </c>
      <c r="C87" s="125" t="s">
        <v>203</v>
      </c>
      <c r="D87" s="126" t="n">
        <v>1</v>
      </c>
      <c r="E87" s="127" t="n">
        <v>5</v>
      </c>
      <c r="F87" s="127" t="n">
        <v>28</v>
      </c>
      <c r="G87" s="127" t="s">
        <v>204</v>
      </c>
    </row>
    <row r="88" customFormat="false" ht="15" hidden="false" customHeight="false" outlineLevel="0" collapsed="false">
      <c r="B88" s="124" t="n">
        <v>43459</v>
      </c>
      <c r="C88" s="125" t="s">
        <v>156</v>
      </c>
      <c r="D88" s="126" t="n">
        <v>1</v>
      </c>
      <c r="E88" s="127" t="n">
        <v>9</v>
      </c>
      <c r="F88" s="127" t="n">
        <v>20</v>
      </c>
      <c r="G88" s="127" t="s">
        <v>205</v>
      </c>
    </row>
    <row r="89" customFormat="false" ht="15" hidden="false" customHeight="false" outlineLevel="0" collapsed="false">
      <c r="B89" s="124" t="n">
        <v>43464</v>
      </c>
      <c r="C89" s="125" t="s">
        <v>206</v>
      </c>
      <c r="D89" s="126" t="n">
        <v>1</v>
      </c>
      <c r="E89" s="127" t="n">
        <v>11</v>
      </c>
      <c r="F89" s="127" t="n">
        <v>36</v>
      </c>
      <c r="G89" s="127" t="s">
        <v>207</v>
      </c>
    </row>
    <row r="90" customFormat="false" ht="15" hidden="false" customHeight="false" outlineLevel="0" collapsed="false">
      <c r="C90" s="128" t="s">
        <v>208</v>
      </c>
      <c r="D90" s="129" t="n">
        <f aca="false">SUM(D5:D89)</f>
        <v>78</v>
      </c>
      <c r="E90" s="129" t="n">
        <f aca="false">SUM(E5:E89)</f>
        <v>1056</v>
      </c>
      <c r="F90" s="129" t="n">
        <f aca="false">SUM(F5:F89)</f>
        <v>2508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2015-08-22T10:05:28Z</dcterms:created>
  <dc:creator>Alanga</dc:creator>
  <dc:description/>
  <dc:language>fr-FR</dc:language>
  <cp:lastModifiedBy/>
  <dcterms:modified xsi:type="dcterms:W3CDTF">2021-02-01T21:11:24Z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