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calcPr calcId="145621" iterateDelta="1E-4"/>
</workbook>
</file>

<file path=xl/calcChain.xml><?xml version="1.0" encoding="utf-8"?>
<calcChain xmlns="http://schemas.openxmlformats.org/spreadsheetml/2006/main">
  <c r="D7" i="1" l="1"/>
  <c r="K8" i="2" l="1"/>
  <c r="K3" i="2"/>
  <c r="K4" i="2"/>
  <c r="K5" i="2"/>
  <c r="K6" i="2"/>
  <c r="K7" i="2"/>
  <c r="J8" i="2"/>
  <c r="G8" i="2"/>
  <c r="F8" i="2"/>
  <c r="D4" i="1" l="1"/>
  <c r="D5" i="1"/>
  <c r="D6" i="1"/>
</calcChain>
</file>

<file path=xl/sharedStrings.xml><?xml version="1.0" encoding="utf-8"?>
<sst xmlns="http://schemas.openxmlformats.org/spreadsheetml/2006/main" count="48" uniqueCount="38">
  <si>
    <t>Tableau de suivi de l'opération BISS-Foyers améliorés</t>
  </si>
  <si>
    <t>juin</t>
  </si>
  <si>
    <t>janvier</t>
  </si>
  <si>
    <t>Total</t>
  </si>
  <si>
    <t>Nombre de foyers améliorés distribués</t>
  </si>
  <si>
    <t>Nombre de foyers sensibilisés</t>
  </si>
  <si>
    <t>Montant des contributions reçues</t>
  </si>
  <si>
    <t>Montant des dépenses</t>
  </si>
  <si>
    <t>Registre de distribution</t>
  </si>
  <si>
    <t>Nom/prénom</t>
  </si>
  <si>
    <t>Quartier</t>
  </si>
  <si>
    <t>nombre de foyer de cuisson</t>
  </si>
  <si>
    <t>nombre de foyer améliorés</t>
  </si>
  <si>
    <t>Cotisation</t>
  </si>
  <si>
    <t>Date distribution</t>
  </si>
  <si>
    <t>nombre foyer distribués</t>
  </si>
  <si>
    <t xml:space="preserve"> </t>
  </si>
  <si>
    <t>Leilata El Haitou</t>
  </si>
  <si>
    <t>kg</t>
  </si>
  <si>
    <t>Fcfa</t>
  </si>
  <si>
    <t>nbr foyer améliorés</t>
  </si>
  <si>
    <t>nbr foyer autres</t>
  </si>
  <si>
    <t>Azara</t>
  </si>
  <si>
    <t>Sabon Gari</t>
  </si>
  <si>
    <t>Agafaye</t>
  </si>
  <si>
    <t>Rali Abou</t>
  </si>
  <si>
    <t>Attaram</t>
  </si>
  <si>
    <t>nbr foyers allumés</t>
  </si>
  <si>
    <t>Tilla</t>
  </si>
  <si>
    <t>Alkoubla</t>
  </si>
  <si>
    <t>Tidre</t>
  </si>
  <si>
    <t>nbr personne</t>
  </si>
  <si>
    <t>Suivi des familles février mars</t>
  </si>
  <si>
    <t>Nom</t>
  </si>
  <si>
    <t>Mois</t>
  </si>
  <si>
    <t xml:space="preserve">  </t>
  </si>
  <si>
    <t>Moyenne</t>
  </si>
  <si>
    <t>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</si>
</sst>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40C]_-;\-* #,##0\ [$€-40C]_-;_-* \-??\ [$€-40C]_-;_-@_-"/>
  </numFmts>
  <fonts count="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" fontId="0" fillId="0" borderId="0" xfId="0" applyNumberFormat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3" borderId="1" xfId="0" applyFill="1" applyBorder="1"/>
    <xf numFmtId="0" fontId="2" fillId="2" borderId="1" xfId="0" applyFont="1" applyFill="1" applyBorder="1"/>
    <xf numFmtId="164" fontId="0" fillId="3" borderId="1" xfId="0" applyNumberFormat="1" applyFont="1" applyFill="1" applyBorder="1" applyAlignment="1" applyProtection="1"/>
    <xf numFmtId="164" fontId="2" fillId="2" borderId="1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wrapText="1"/>
    </xf>
    <xf numFmtId="0" fontId="0" fillId="2" borderId="4" xfId="0" applyFill="1" applyBorder="1"/>
  </cellXfs>
  <cellStyles count="1">
    <cellStyle name="Normal" xfId="0" builtinId="0"/>
  </cellStyles>
  <dxfs count="4"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au2" displayName="Tableau2" ref="B2:L8" totalsRowCount="1">
  <autoFilter ref="B2:L7"/>
  <tableColumns count="11">
    <tableColumn id="1" name="Nom" totalsRowLabel="Moyenne"/>
    <tableColumn id="2" name="Quartier"/>
    <tableColumn id="9" name="Mois"/>
    <tableColumn id="3" name="nbr personne"/>
    <tableColumn id="4" name="kg" totalsRowFunction="custom" totalsRowDxfId="3">
      <totalsRowFormula>AVERAGE(Tableau2[kg])</totalsRowFormula>
    </tableColumn>
    <tableColumn id="5" name="Fcfa" totalsRowFunction="custom" totalsRowDxfId="2">
      <totalsRowFormula>AVERAGE(Tableau2[Fcfa])</totalsRowFormula>
    </tableColumn>
    <tableColumn id="6" name="nbr foyer améliorés" totalsRowLabel="  "/>
    <tableColumn id="7" name="nbr foyer autres" totalsRowLabel=" "/>
    <tableColumn id="8" name="nbr foyers allumés" totalsRowFunction="custom">
      <totalsRowFormula>AVERAGE(J3:J7)</totalsRowFormula>
    </tableColumn>
    <tableColumn id="10" name="Prix" totalsRowFunction="custom" dataDxfId="1" totalsRowDxfId="0">
      <calculatedColumnFormula>Tableau2[[#This Row],[Fcfa]]/Tableau2[[#This Row],[kg]]</calculatedColumnFormula>
      <totalsRowFormula>AVERAGE(K3:K7)</totalsRowFormula>
    </tableColumn>
    <tableColumn id="11" name="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22.7109375"/>
    <col min="2" max="1024" width="10.5703125"/>
  </cols>
  <sheetData>
    <row r="1" spans="1:7" ht="23.25" customHeight="1" x14ac:dyDescent="0.35">
      <c r="A1" s="1" t="s">
        <v>0</v>
      </c>
    </row>
    <row r="3" spans="1:7" ht="15" customHeight="1" x14ac:dyDescent="0.25">
      <c r="A3" s="14"/>
      <c r="B3" s="12" t="s">
        <v>2</v>
      </c>
      <c r="C3" s="5" t="s">
        <v>1</v>
      </c>
      <c r="D3" s="6" t="s">
        <v>3</v>
      </c>
    </row>
    <row r="4" spans="1:7" ht="30" customHeight="1" x14ac:dyDescent="0.25">
      <c r="A4" s="13" t="s">
        <v>4</v>
      </c>
      <c r="B4" s="8">
        <v>58</v>
      </c>
      <c r="C4" s="8">
        <v>20</v>
      </c>
      <c r="D4" s="9">
        <f>SUM(B4:C4)</f>
        <v>78</v>
      </c>
    </row>
    <row r="5" spans="1:7" ht="30" customHeight="1" x14ac:dyDescent="0.25">
      <c r="A5" s="7" t="s">
        <v>5</v>
      </c>
      <c r="B5" s="8">
        <v>60</v>
      </c>
      <c r="C5" s="8">
        <v>20</v>
      </c>
      <c r="D5" s="9">
        <f>SUM(B5:C5)</f>
        <v>80</v>
      </c>
    </row>
    <row r="6" spans="1:7" ht="30" customHeight="1" x14ac:dyDescent="0.25">
      <c r="A6" s="7" t="s">
        <v>6</v>
      </c>
      <c r="B6" s="10">
        <v>88</v>
      </c>
      <c r="C6" s="10">
        <v>30</v>
      </c>
      <c r="D6" s="9">
        <f>SUM(B6:C6)</f>
        <v>118</v>
      </c>
    </row>
    <row r="7" spans="1:7" ht="15" customHeight="1" x14ac:dyDescent="0.25">
      <c r="A7" s="7" t="s">
        <v>7</v>
      </c>
      <c r="B7" s="10">
        <v>274</v>
      </c>
      <c r="C7" s="10">
        <v>152</v>
      </c>
      <c r="D7" s="11">
        <f>SUM(B7:C7)</f>
        <v>426</v>
      </c>
    </row>
    <row r="8" spans="1:7" ht="15" customHeight="1" x14ac:dyDescent="0.25">
      <c r="A8" s="2"/>
    </row>
    <row r="9" spans="1:7" ht="15" customHeight="1" x14ac:dyDescent="0.25">
      <c r="A9" s="2"/>
    </row>
    <row r="10" spans="1:7" ht="15" customHeight="1" x14ac:dyDescent="0.25">
      <c r="A10" s="2"/>
    </row>
    <row r="11" spans="1:7" ht="27.6" customHeight="1" x14ac:dyDescent="0.35">
      <c r="A11" s="1" t="s">
        <v>8</v>
      </c>
    </row>
    <row r="13" spans="1:7" s="3" customFormat="1" ht="60.4" customHeight="1" x14ac:dyDescent="0.25">
      <c r="A13" s="3" t="s">
        <v>9</v>
      </c>
      <c r="B13" s="3" t="s">
        <v>10</v>
      </c>
      <c r="C13" s="3" t="s">
        <v>11</v>
      </c>
      <c r="D13" s="3" t="s">
        <v>12</v>
      </c>
      <c r="E13" s="3" t="s">
        <v>13</v>
      </c>
      <c r="F13" s="3" t="s">
        <v>14</v>
      </c>
      <c r="G13" s="3" t="s">
        <v>15</v>
      </c>
    </row>
    <row r="16" spans="1:7" x14ac:dyDescent="0.25">
      <c r="A16" t="s">
        <v>16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zoomScaleNormal="100" workbookViewId="0">
      <selection activeCell="E9" sqref="E9"/>
    </sheetView>
  </sheetViews>
  <sheetFormatPr baseColWidth="10" defaultRowHeight="15" x14ac:dyDescent="0.25"/>
  <cols>
    <col min="1" max="1" width="10.5703125"/>
    <col min="2" max="2" width="16.5703125" bestFit="1" customWidth="1"/>
    <col min="3" max="3" width="16.5703125" customWidth="1"/>
    <col min="4" max="4" width="8.140625" customWidth="1"/>
    <col min="5" max="5" width="16.140625" customWidth="1"/>
    <col min="6" max="7" width="10.5703125"/>
    <col min="8" max="8" width="20.5703125" customWidth="1"/>
    <col min="9" max="9" width="17.28515625" customWidth="1"/>
    <col min="10" max="10" width="19.5703125" customWidth="1"/>
    <col min="11" max="1027" width="10.5703125"/>
  </cols>
  <sheetData>
    <row r="1" spans="2:12" x14ac:dyDescent="0.25">
      <c r="B1" t="s">
        <v>32</v>
      </c>
    </row>
    <row r="2" spans="2:12" x14ac:dyDescent="0.25">
      <c r="B2" t="s">
        <v>33</v>
      </c>
      <c r="C2" t="s">
        <v>10</v>
      </c>
      <c r="D2" t="s">
        <v>34</v>
      </c>
      <c r="E2" t="s">
        <v>31</v>
      </c>
      <c r="F2" t="s">
        <v>18</v>
      </c>
      <c r="G2" t="s">
        <v>19</v>
      </c>
      <c r="H2" t="s">
        <v>20</v>
      </c>
      <c r="I2" t="s">
        <v>21</v>
      </c>
      <c r="J2" t="s">
        <v>27</v>
      </c>
      <c r="K2" t="s">
        <v>37</v>
      </c>
      <c r="L2" t="s">
        <v>16</v>
      </c>
    </row>
    <row r="3" spans="2:12" x14ac:dyDescent="0.25">
      <c r="B3" t="s">
        <v>17</v>
      </c>
      <c r="C3" t="s">
        <v>23</v>
      </c>
      <c r="D3">
        <v>2</v>
      </c>
      <c r="E3" t="s">
        <v>16</v>
      </c>
      <c r="F3">
        <v>162.69999999999999</v>
      </c>
      <c r="G3">
        <v>7600</v>
      </c>
      <c r="H3">
        <v>2</v>
      </c>
      <c r="I3">
        <v>1</v>
      </c>
      <c r="J3">
        <v>67</v>
      </c>
      <c r="K3" s="4">
        <f>Tableau2[[#This Row],[Fcfa]]/Tableau2[[#This Row],[kg]]</f>
        <v>46.711739397664417</v>
      </c>
    </row>
    <row r="4" spans="2:12" x14ac:dyDescent="0.25">
      <c r="B4" t="s">
        <v>22</v>
      </c>
      <c r="C4" t="s">
        <v>24</v>
      </c>
      <c r="D4">
        <v>2</v>
      </c>
      <c r="E4" t="s">
        <v>16</v>
      </c>
      <c r="F4">
        <v>152.4</v>
      </c>
      <c r="G4">
        <v>7400</v>
      </c>
      <c r="H4">
        <v>2</v>
      </c>
      <c r="I4">
        <v>1</v>
      </c>
      <c r="J4">
        <v>69</v>
      </c>
      <c r="K4" s="4">
        <f>Tableau2[[#This Row],[Fcfa]]/Tableau2[[#This Row],[kg]]</f>
        <v>48.556430446194227</v>
      </c>
    </row>
    <row r="5" spans="2:12" x14ac:dyDescent="0.25">
      <c r="B5" t="s">
        <v>25</v>
      </c>
      <c r="C5" t="s">
        <v>26</v>
      </c>
      <c r="D5">
        <v>2</v>
      </c>
      <c r="E5" t="s">
        <v>16</v>
      </c>
      <c r="F5">
        <v>151.19999999999999</v>
      </c>
      <c r="G5">
        <v>7000</v>
      </c>
      <c r="H5">
        <v>2</v>
      </c>
      <c r="I5">
        <v>1</v>
      </c>
      <c r="J5">
        <v>67</v>
      </c>
      <c r="K5" s="4">
        <f>Tableau2[[#This Row],[Fcfa]]/Tableau2[[#This Row],[kg]]</f>
        <v>46.296296296296298</v>
      </c>
    </row>
    <row r="6" spans="2:12" x14ac:dyDescent="0.25">
      <c r="B6" t="s">
        <v>28</v>
      </c>
      <c r="C6" t="s">
        <v>29</v>
      </c>
      <c r="D6">
        <v>2</v>
      </c>
      <c r="E6" t="s">
        <v>16</v>
      </c>
      <c r="F6">
        <v>151.30000000000001</v>
      </c>
      <c r="G6">
        <v>6700</v>
      </c>
      <c r="H6">
        <v>2</v>
      </c>
      <c r="I6">
        <v>1</v>
      </c>
      <c r="J6">
        <v>67</v>
      </c>
      <c r="K6" s="4">
        <f>Tableau2[[#This Row],[Fcfa]]/Tableau2[[#This Row],[kg]]</f>
        <v>44.28288169200264</v>
      </c>
    </row>
    <row r="7" spans="2:12" x14ac:dyDescent="0.25">
      <c r="B7" t="s">
        <v>30</v>
      </c>
      <c r="C7" t="s">
        <v>29</v>
      </c>
      <c r="D7">
        <v>2</v>
      </c>
      <c r="E7" t="s">
        <v>16</v>
      </c>
      <c r="F7">
        <v>153.1</v>
      </c>
      <c r="G7">
        <v>6800</v>
      </c>
      <c r="H7">
        <v>2</v>
      </c>
      <c r="I7">
        <v>1</v>
      </c>
      <c r="J7">
        <v>67</v>
      </c>
      <c r="K7" s="4">
        <f>Tableau2[[#This Row],[Fcfa]]/Tableau2[[#This Row],[kg]]</f>
        <v>44.41541476159373</v>
      </c>
    </row>
    <row r="8" spans="2:12" x14ac:dyDescent="0.25">
      <c r="B8" t="s">
        <v>36</v>
      </c>
      <c r="F8" s="4">
        <f>AVERAGE(Tableau2[kg])</f>
        <v>154.14000000000001</v>
      </c>
      <c r="G8" s="4">
        <f>AVERAGE(Tableau2[Fcfa])</f>
        <v>7100</v>
      </c>
      <c r="H8" t="s">
        <v>35</v>
      </c>
      <c r="I8" t="s">
        <v>16</v>
      </c>
      <c r="J8">
        <f>AVERAGE(J3:J7)</f>
        <v>67.400000000000006</v>
      </c>
      <c r="K8" s="4">
        <f>AVERAGE(K3:K7)</f>
        <v>46.052552518750261</v>
      </c>
    </row>
    <row r="15" spans="2:12" x14ac:dyDescent="0.25">
      <c r="I15" t="s">
        <v>16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jarryl</dc:creator>
  <cp:lastModifiedBy>jarryl</cp:lastModifiedBy>
  <cp:revision>0</cp:revision>
  <dcterms:created xsi:type="dcterms:W3CDTF">2013-02-01T18:36:29Z</dcterms:created>
  <dcterms:modified xsi:type="dcterms:W3CDTF">2014-08-21T10:25:38Z</dcterms:modified>
</cp:coreProperties>
</file>